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82" i="1"/>
  <c r="C82"/>
  <c r="D90"/>
  <c r="C90"/>
  <c r="D86"/>
  <c r="C86"/>
  <c r="D83"/>
  <c r="C83"/>
  <c r="G90" l="1"/>
  <c r="F90"/>
  <c r="G82"/>
  <c r="F82"/>
  <c r="G86"/>
  <c r="F86"/>
  <c r="G83"/>
  <c r="F83"/>
  <c r="H32"/>
  <c r="E23"/>
  <c r="I23"/>
  <c r="E56"/>
  <c r="I28"/>
  <c r="G71"/>
  <c r="F71"/>
  <c r="D71"/>
  <c r="C71"/>
  <c r="I76"/>
  <c r="I74"/>
  <c r="I73"/>
  <c r="I70"/>
  <c r="I69"/>
  <c r="I68"/>
  <c r="I67"/>
  <c r="I65"/>
  <c r="I64"/>
  <c r="I63"/>
  <c r="I62"/>
  <c r="I61"/>
  <c r="I59"/>
  <c r="I58"/>
  <c r="I57"/>
  <c r="I55"/>
  <c r="I54"/>
  <c r="I52"/>
  <c r="I51"/>
  <c r="I49"/>
  <c r="I48"/>
  <c r="I47"/>
  <c r="I46"/>
  <c r="I44"/>
  <c r="I43"/>
  <c r="I40"/>
  <c r="I38"/>
  <c r="I37"/>
  <c r="I36"/>
  <c r="I35"/>
  <c r="I33"/>
  <c r="I31"/>
  <c r="I30"/>
  <c r="I29"/>
  <c r="I27"/>
  <c r="I26"/>
  <c r="I24"/>
  <c r="I22"/>
  <c r="I21"/>
  <c r="I20"/>
  <c r="I19"/>
  <c r="I17"/>
  <c r="I15"/>
  <c r="I14"/>
  <c r="I13"/>
  <c r="I12"/>
  <c r="I11"/>
  <c r="I10"/>
  <c r="I9"/>
  <c r="I8"/>
  <c r="H80"/>
  <c r="H79"/>
  <c r="H78"/>
  <c r="H76"/>
  <c r="H74"/>
  <c r="H73"/>
  <c r="H70"/>
  <c r="H69"/>
  <c r="H68"/>
  <c r="H67"/>
  <c r="H65"/>
  <c r="H64"/>
  <c r="H63"/>
  <c r="H62"/>
  <c r="H61"/>
  <c r="H59"/>
  <c r="H58"/>
  <c r="H57"/>
  <c r="H56"/>
  <c r="H54"/>
  <c r="H52"/>
  <c r="H51"/>
  <c r="H49"/>
  <c r="H48"/>
  <c r="H47"/>
  <c r="H46"/>
  <c r="H45"/>
  <c r="H44"/>
  <c r="H43"/>
  <c r="H41"/>
  <c r="H40"/>
  <c r="H38"/>
  <c r="H37"/>
  <c r="H36"/>
  <c r="H35"/>
  <c r="H33"/>
  <c r="H31"/>
  <c r="H30"/>
  <c r="H29"/>
  <c r="H28"/>
  <c r="H27"/>
  <c r="H26"/>
  <c r="H24"/>
  <c r="H23"/>
  <c r="H22"/>
  <c r="H21"/>
  <c r="H20"/>
  <c r="H17"/>
  <c r="H15"/>
  <c r="H14"/>
  <c r="H13"/>
  <c r="H12"/>
  <c r="H11"/>
  <c r="H10"/>
  <c r="H9"/>
  <c r="H8"/>
  <c r="G77"/>
  <c r="F77"/>
  <c r="G75"/>
  <c r="F75"/>
  <c r="I71"/>
  <c r="G66"/>
  <c r="F66"/>
  <c r="G60"/>
  <c r="F60"/>
  <c r="G53"/>
  <c r="F53"/>
  <c r="G50"/>
  <c r="F50"/>
  <c r="G42"/>
  <c r="F42"/>
  <c r="G34"/>
  <c r="F34"/>
  <c r="C34"/>
  <c r="G39"/>
  <c r="F39"/>
  <c r="G25"/>
  <c r="F25"/>
  <c r="G18"/>
  <c r="F18"/>
  <c r="G16"/>
  <c r="F16"/>
  <c r="G7"/>
  <c r="F7"/>
  <c r="E80"/>
  <c r="E79"/>
  <c r="E78"/>
  <c r="E76"/>
  <c r="E74"/>
  <c r="E73"/>
  <c r="E70"/>
  <c r="E69"/>
  <c r="E68"/>
  <c r="E67"/>
  <c r="E65"/>
  <c r="E64"/>
  <c r="E63"/>
  <c r="E62"/>
  <c r="E61"/>
  <c r="E59"/>
  <c r="E58"/>
  <c r="E57"/>
  <c r="E55"/>
  <c r="E54"/>
  <c r="E52"/>
  <c r="E51"/>
  <c r="E49"/>
  <c r="E48"/>
  <c r="E47"/>
  <c r="E46"/>
  <c r="E44"/>
  <c r="E43"/>
  <c r="E40"/>
  <c r="E38"/>
  <c r="E37"/>
  <c r="E36"/>
  <c r="E35"/>
  <c r="E33"/>
  <c r="E31"/>
  <c r="E30"/>
  <c r="E29"/>
  <c r="E28"/>
  <c r="E27"/>
  <c r="E26"/>
  <c r="E24"/>
  <c r="E22"/>
  <c r="E21"/>
  <c r="E20"/>
  <c r="E19"/>
  <c r="E17"/>
  <c r="E15"/>
  <c r="E14"/>
  <c r="E13"/>
  <c r="E12"/>
  <c r="E11"/>
  <c r="E10"/>
  <c r="E9"/>
  <c r="E8"/>
  <c r="D18"/>
  <c r="D16"/>
  <c r="D7"/>
  <c r="C75"/>
  <c r="C18"/>
  <c r="C7"/>
  <c r="C77"/>
  <c r="C66"/>
  <c r="C60"/>
  <c r="C53"/>
  <c r="C50"/>
  <c r="C42"/>
  <c r="C39"/>
  <c r="C25"/>
  <c r="C16"/>
  <c r="D77"/>
  <c r="D75"/>
  <c r="E75" s="1"/>
  <c r="D66"/>
  <c r="D60"/>
  <c r="E60" s="1"/>
  <c r="D53"/>
  <c r="D50"/>
  <c r="E50" s="1"/>
  <c r="D42"/>
  <c r="D39"/>
  <c r="D34"/>
  <c r="D25"/>
  <c r="E16" l="1"/>
  <c r="H42"/>
  <c r="E34"/>
  <c r="H25"/>
  <c r="H18"/>
  <c r="H16"/>
  <c r="F6"/>
  <c r="I50"/>
  <c r="I75"/>
  <c r="I66"/>
  <c r="I60"/>
  <c r="I53"/>
  <c r="E39"/>
  <c r="I39"/>
  <c r="E77"/>
  <c r="E71"/>
  <c r="E66"/>
  <c r="E53"/>
  <c r="E42"/>
  <c r="E25"/>
  <c r="E18"/>
  <c r="I7"/>
  <c r="E7"/>
  <c r="G6"/>
  <c r="H77"/>
  <c r="H7"/>
  <c r="H39"/>
  <c r="H53"/>
  <c r="H60"/>
  <c r="H66"/>
  <c r="H75"/>
  <c r="I16"/>
  <c r="I18"/>
  <c r="I25"/>
  <c r="I42"/>
  <c r="C6"/>
  <c r="H34"/>
  <c r="H50"/>
  <c r="H71"/>
  <c r="I34"/>
  <c r="D6"/>
  <c r="H6" l="1"/>
  <c r="I6"/>
  <c r="E6"/>
</calcChain>
</file>

<file path=xl/sharedStrings.xml><?xml version="1.0" encoding="utf-8"?>
<sst xmlns="http://schemas.openxmlformats.org/spreadsheetml/2006/main" count="158" uniqueCount="155">
  <si>
    <t>Расходы бюджета - 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</si>
  <si>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</si>
  <si>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</si>
  <si>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</si>
  <si>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</si>
  <si>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</si>
  <si>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</si>
  <si>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</si>
  <si>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</si>
  <si>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</si>
  <si>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</si>
  <si>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</si>
  <si>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</si>
  <si>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</si>
  <si>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</si>
  <si>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</si>
  <si>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</si>
  <si>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</si>
  <si>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</si>
  <si>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</si>
  <si>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</si>
  <si>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</si>
  <si>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</si>
  <si>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</si>
  <si>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</si>
  <si>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</si>
  <si>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</si>
  <si>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</si>
  <si>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</si>
  <si>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</si>
  <si>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</si>
  <si>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</si>
  <si>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</si>
  <si>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</si>
  <si>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</si>
  <si>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</si>
  <si>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</si>
  <si>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</si>
  <si>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</si>
  <si>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</si>
  <si>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</si>
  <si>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</si>
  <si>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</si>
  <si>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</si>
  <si>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</si>
  <si>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</si>
  <si>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</si>
  <si>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</si>
  <si>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</si>
  <si>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</si>
  <si>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</si>
  <si>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</si>
  <si>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</si>
  <si>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</si>
  <si>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</si>
  <si>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</si>
  <si>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</si>
  <si>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</si>
  <si>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</si>
  <si>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</si>
  <si>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</si>
  <si>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</si>
  <si>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</si>
  <si>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</si>
  <si>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</si>
  <si>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</si>
  <si>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</si>
  <si>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</si>
  <si>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</si>
  <si>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</si>
  <si>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</si>
  <si>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РзПз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</si>
  <si>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</si>
  <si>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</si>
  <si>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</si>
  <si>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</si>
  <si>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</si>
  <si>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</si>
  <si>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</si>
  <si>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</si>
  <si>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</si>
  <si>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</si>
  <si>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</si>
  <si>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</si>
  <si>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</si>
  <si>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</si>
  <si>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</si>
  <si>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</si>
  <si>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</si>
  <si>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</si>
  <si>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</si>
  <si>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</si>
  <si>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</si>
  <si>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</si>
  <si>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</si>
  <si>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</si>
  <si>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</si>
  <si>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</si>
  <si>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</si>
  <si>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</si>
  <si>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</si>
  <si>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</si>
  <si>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</si>
  <si>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</si>
  <si>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</si>
  <si>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</si>
  <si>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</si>
  <si>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</si>
  <si>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</si>
  <si>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</si>
  <si>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</si>
  <si>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</si>
  <si>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</si>
  <si>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</si>
  <si>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</si>
  <si>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</si>
  <si>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</si>
  <si>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</si>
  <si>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</si>
  <si>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</si>
  <si>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</si>
  <si>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</si>
  <si>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</si>
  <si>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</si>
  <si>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</si>
  <si>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утверждено</t>
  </si>
  <si>
    <t>исполнено</t>
  </si>
  <si>
    <t>% исполнения</t>
  </si>
  <si>
    <t>0102</t>
  </si>
  <si>
    <t xml:space="preserve">  Функционирование высшего должностного лица субъекта Российской Федерации и муниципального образования</t>
  </si>
  <si>
    <t>0302</t>
  </si>
  <si>
    <t xml:space="preserve">  Органы внутренних дел</t>
  </si>
  <si>
    <t>темп роста</t>
  </si>
  <si>
    <t>о расходах  консолидированного  бюджета Псковской области</t>
  </si>
  <si>
    <t>Телевидение и радиовещание</t>
  </si>
  <si>
    <t>1201</t>
  </si>
  <si>
    <t>на 01.10.2017 года</t>
  </si>
  <si>
    <t>на 01.10.2016 года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</si>
  <si>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</si>
  <si>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</si>
  <si>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</si>
  <si>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</si>
  <si>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</si>
  <si>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</si>
  <si>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</si>
  <si>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т.ч. краткосрочные кредиты на пополнение остатков средств на счете бюджета субъекта РФ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</si>
  <si>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</si>
  <si>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</si>
  <si>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</si>
  <si>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</si>
  <si>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</si>
  <si>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 xml:space="preserve">  Операции по управлению остатками средств на единых счетах бюджетов</t>
  </si>
  <si>
    <t>Изменение остатков средств</t>
  </si>
  <si>
    <t>0410</t>
  </si>
  <si>
    <t>Связь и информатика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</si>
</sst>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8">
      <alignment horizontal="left" wrapText="1" indent="2"/>
    </xf>
  </cellStyleXfs>
  <cellXfs count="4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4" fillId="0" borderId="8" xfId="1" applyNumberFormat="1" applyFont="1" applyAlignment="1" applyProtection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Fill="1"/>
    <xf numFmtId="3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3" fontId="7" fillId="5" borderId="1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2">
    <cellStyle name="xl9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topLeftCell="A79" workbookViewId="0">
      <selection activeCell="D94" sqref="D94"/>
    </sheetView>
  </sheetViews>
  <sheetFormatPr defaultRowHeight="15"/>
  <cols>
    <col min="1" max="1" width="51.28515625" customWidth="1"/>
    <col min="3" max="3" width="11.85546875" style="2" customWidth="1"/>
    <col min="4" max="5" width="10.85546875" style="2" customWidth="1"/>
    <col min="6" max="6" width="13.140625" style="2" customWidth="1"/>
    <col min="7" max="7" width="13.5703125" style="2" customWidth="1"/>
    <col min="8" max="8" width="11.85546875" style="2" customWidth="1"/>
    <col min="9" max="9" width="9.140625" style="2"/>
  </cols>
  <sheetData>
    <row r="1" spans="1:9" ht="15.75">
      <c r="A1" s="37" t="s">
        <v>121</v>
      </c>
      <c r="B1" s="37"/>
      <c r="C1" s="37"/>
      <c r="D1" s="37"/>
      <c r="E1" s="37"/>
      <c r="F1" s="37"/>
      <c r="G1" s="37"/>
    </row>
    <row r="2" spans="1:9" ht="15.75">
      <c r="A2" s="38" t="s">
        <v>133</v>
      </c>
      <c r="B2" s="38"/>
      <c r="C2" s="38"/>
      <c r="D2" s="38"/>
      <c r="E2" s="38"/>
      <c r="F2" s="39"/>
      <c r="G2" s="39"/>
    </row>
    <row r="3" spans="1:9" ht="15.75">
      <c r="A3" s="9"/>
      <c r="B3" s="9"/>
      <c r="C3" s="10"/>
      <c r="D3" s="10"/>
      <c r="E3" s="10"/>
      <c r="F3" s="9"/>
      <c r="G3" s="9"/>
      <c r="I3" s="11" t="s">
        <v>122</v>
      </c>
    </row>
    <row r="4" spans="1:9">
      <c r="A4" s="42" t="s">
        <v>70</v>
      </c>
      <c r="B4" s="40" t="s">
        <v>71</v>
      </c>
      <c r="C4" s="44" t="s">
        <v>137</v>
      </c>
      <c r="D4" s="45"/>
      <c r="E4" s="45"/>
      <c r="F4" s="46" t="s">
        <v>136</v>
      </c>
      <c r="G4" s="46"/>
      <c r="H4" s="46"/>
      <c r="I4" s="35" t="s">
        <v>132</v>
      </c>
    </row>
    <row r="5" spans="1:9" ht="28.5" customHeight="1">
      <c r="A5" s="43"/>
      <c r="B5" s="41"/>
      <c r="C5" s="1" t="s">
        <v>125</v>
      </c>
      <c r="D5" s="1" t="s">
        <v>126</v>
      </c>
      <c r="E5" s="1" t="s">
        <v>127</v>
      </c>
      <c r="F5" s="1" t="s">
        <v>125</v>
      </c>
      <c r="G5" s="1" t="s">
        <v>126</v>
      </c>
      <c r="H5" s="1" t="s">
        <v>127</v>
      </c>
      <c r="I5" s="36"/>
    </row>
    <row r="6" spans="1:9">
      <c r="A6" s="6" t="s">
        <v>0</v>
      </c>
      <c r="B6" s="7">
        <v>9600</v>
      </c>
      <c r="C6" s="12">
        <f>C7+C16+C18+C25+C34+C39+C42+C50+C53+C60+C66+C71+C75+C77</f>
        <v>35060138</v>
      </c>
      <c r="D6" s="12">
        <f>D7+D16+D18+D25+D34+D39+D42+D50+D53+D60+D66+D71+D75+D77</f>
        <v>21190460</v>
      </c>
      <c r="E6" s="13">
        <f>D6/C6*100</f>
        <v>60.440321141919064</v>
      </c>
      <c r="F6" s="12">
        <f t="shared" ref="F6:G6" si="0">F7+F16+F18+F25+F34+F39+F42+F50+F53+F60+F66+F71+F75+F77</f>
        <v>33923405</v>
      </c>
      <c r="G6" s="12">
        <f t="shared" si="0"/>
        <v>21987914</v>
      </c>
      <c r="H6" s="14">
        <f>G6/F6*100</f>
        <v>64.816353193318889</v>
      </c>
      <c r="I6" s="15">
        <f>G6/D6*100</f>
        <v>103.76326894272235</v>
      </c>
    </row>
    <row r="7" spans="1:9">
      <c r="A7" s="8" t="s">
        <v>1</v>
      </c>
      <c r="B7" s="22" t="s">
        <v>72</v>
      </c>
      <c r="C7" s="23">
        <f>SUM(C8:C15)</f>
        <v>2063286</v>
      </c>
      <c r="D7" s="23">
        <f>SUM(D8:D15)</f>
        <v>1330090</v>
      </c>
      <c r="E7" s="16">
        <f t="shared" ref="E7:E71" si="1">D7/C7*100</f>
        <v>64.464645230956833</v>
      </c>
      <c r="F7" s="23">
        <f t="shared" ref="F7:G7" si="2">SUM(F8:F15)</f>
        <v>2151631</v>
      </c>
      <c r="G7" s="23">
        <f t="shared" si="2"/>
        <v>1398911</v>
      </c>
      <c r="H7" s="17">
        <f t="shared" ref="H7:H71" si="3">G7/F7*100</f>
        <v>65.016306234665706</v>
      </c>
      <c r="I7" s="17">
        <f t="shared" ref="I7:I71" si="4">G7/D7*100</f>
        <v>105.17416114699006</v>
      </c>
    </row>
    <row r="8" spans="1:9" ht="26.25">
      <c r="A8" s="5" t="s">
        <v>129</v>
      </c>
      <c r="B8" s="4" t="s">
        <v>128</v>
      </c>
      <c r="C8" s="18">
        <v>53001</v>
      </c>
      <c r="D8" s="18">
        <v>36559</v>
      </c>
      <c r="E8" s="19">
        <f t="shared" si="1"/>
        <v>68.977943812380886</v>
      </c>
      <c r="F8" s="18">
        <v>54465</v>
      </c>
      <c r="G8" s="18">
        <v>38195</v>
      </c>
      <c r="H8" s="20">
        <f t="shared" si="3"/>
        <v>70.127604883870376</v>
      </c>
      <c r="I8" s="21">
        <f t="shared" si="4"/>
        <v>104.47495828660523</v>
      </c>
    </row>
    <row r="9" spans="1:9" ht="51" customHeight="1">
      <c r="A9" s="3" t="s">
        <v>2</v>
      </c>
      <c r="B9" s="4" t="s">
        <v>73</v>
      </c>
      <c r="C9" s="18">
        <v>131635</v>
      </c>
      <c r="D9" s="18">
        <v>84449</v>
      </c>
      <c r="E9" s="19">
        <f t="shared" si="1"/>
        <v>64.153910434155051</v>
      </c>
      <c r="F9" s="18">
        <v>142657</v>
      </c>
      <c r="G9" s="18">
        <v>91166</v>
      </c>
      <c r="H9" s="20">
        <f t="shared" si="3"/>
        <v>63.905731930434541</v>
      </c>
      <c r="I9" s="21">
        <f t="shared" si="4"/>
        <v>107.95391301258748</v>
      </c>
    </row>
    <row r="10" spans="1:9" ht="48.75" customHeight="1">
      <c r="A10" s="3" t="s">
        <v>3</v>
      </c>
      <c r="B10" s="4" t="s">
        <v>74</v>
      </c>
      <c r="C10" s="18">
        <v>754301</v>
      </c>
      <c r="D10" s="18">
        <v>532735</v>
      </c>
      <c r="E10" s="19">
        <f t="shared" si="1"/>
        <v>70.626314959147606</v>
      </c>
      <c r="F10" s="18">
        <v>768087</v>
      </c>
      <c r="G10" s="18">
        <v>534203</v>
      </c>
      <c r="H10" s="20">
        <f t="shared" si="3"/>
        <v>69.549803602977263</v>
      </c>
      <c r="I10" s="21">
        <f t="shared" si="4"/>
        <v>100.27555914291347</v>
      </c>
    </row>
    <row r="11" spans="1:9">
      <c r="A11" s="3" t="s">
        <v>4</v>
      </c>
      <c r="B11" s="4" t="s">
        <v>75</v>
      </c>
      <c r="C11" s="18">
        <v>55616</v>
      </c>
      <c r="D11" s="18">
        <v>41796</v>
      </c>
      <c r="E11" s="19">
        <f t="shared" si="1"/>
        <v>75.151035673187579</v>
      </c>
      <c r="F11" s="18">
        <v>61369</v>
      </c>
      <c r="G11" s="18">
        <v>44542</v>
      </c>
      <c r="H11" s="20">
        <f t="shared" si="3"/>
        <v>72.580618879238699</v>
      </c>
      <c r="I11" s="21">
        <f t="shared" si="4"/>
        <v>106.57000669920566</v>
      </c>
    </row>
    <row r="12" spans="1:9" ht="45.75" customHeight="1">
      <c r="A12" s="3" t="s">
        <v>5</v>
      </c>
      <c r="B12" s="4" t="s">
        <v>76</v>
      </c>
      <c r="C12" s="18">
        <v>145638</v>
      </c>
      <c r="D12" s="18">
        <v>101191</v>
      </c>
      <c r="E12" s="19">
        <f t="shared" si="1"/>
        <v>69.481179362529005</v>
      </c>
      <c r="F12" s="18">
        <v>148695</v>
      </c>
      <c r="G12" s="18">
        <v>102469</v>
      </c>
      <c r="H12" s="20">
        <f t="shared" si="3"/>
        <v>68.91220283129897</v>
      </c>
      <c r="I12" s="21">
        <f t="shared" si="4"/>
        <v>101.26295816821653</v>
      </c>
    </row>
    <row r="13" spans="1:9" ht="22.5" customHeight="1">
      <c r="A13" s="3" t="s">
        <v>6</v>
      </c>
      <c r="B13" s="4" t="s">
        <v>77</v>
      </c>
      <c r="C13" s="18">
        <v>49764</v>
      </c>
      <c r="D13" s="18">
        <v>36474</v>
      </c>
      <c r="E13" s="19">
        <f t="shared" si="1"/>
        <v>73.293947431878465</v>
      </c>
      <c r="F13" s="18">
        <v>71672</v>
      </c>
      <c r="G13" s="18">
        <v>61855</v>
      </c>
      <c r="H13" s="20">
        <f t="shared" si="3"/>
        <v>86.302879785690365</v>
      </c>
      <c r="I13" s="21">
        <f t="shared" si="4"/>
        <v>169.58655480616329</v>
      </c>
    </row>
    <row r="14" spans="1:9">
      <c r="A14" s="3" t="s">
        <v>7</v>
      </c>
      <c r="B14" s="4" t="s">
        <v>78</v>
      </c>
      <c r="C14" s="18">
        <v>37245</v>
      </c>
      <c r="D14" s="18">
        <v>1017</v>
      </c>
      <c r="E14" s="19">
        <f t="shared" si="1"/>
        <v>2.7305678614579136</v>
      </c>
      <c r="F14" s="18">
        <v>41744</v>
      </c>
      <c r="G14" s="18">
        <v>1810</v>
      </c>
      <c r="H14" s="20">
        <f t="shared" si="3"/>
        <v>4.3359524722115754</v>
      </c>
      <c r="I14" s="21">
        <f t="shared" si="4"/>
        <v>177.97443461160276</v>
      </c>
    </row>
    <row r="15" spans="1:9">
      <c r="A15" s="3" t="s">
        <v>8</v>
      </c>
      <c r="B15" s="4" t="s">
        <v>79</v>
      </c>
      <c r="C15" s="18">
        <v>836086</v>
      </c>
      <c r="D15" s="18">
        <v>495869</v>
      </c>
      <c r="E15" s="19">
        <f t="shared" si="1"/>
        <v>59.308372583681582</v>
      </c>
      <c r="F15" s="18">
        <v>862942</v>
      </c>
      <c r="G15" s="18">
        <v>524671</v>
      </c>
      <c r="H15" s="20">
        <f t="shared" si="3"/>
        <v>60.800262358304501</v>
      </c>
      <c r="I15" s="21">
        <f t="shared" si="4"/>
        <v>105.80838890916755</v>
      </c>
    </row>
    <row r="16" spans="1:9">
      <c r="A16" s="8" t="s">
        <v>9</v>
      </c>
      <c r="B16" s="22" t="s">
        <v>80</v>
      </c>
      <c r="C16" s="23">
        <f>C17</f>
        <v>13618</v>
      </c>
      <c r="D16" s="23">
        <f>D17</f>
        <v>6745</v>
      </c>
      <c r="E16" s="16">
        <f t="shared" si="1"/>
        <v>49.530033778822144</v>
      </c>
      <c r="F16" s="23">
        <f t="shared" ref="F16:G16" si="5">F17</f>
        <v>9772</v>
      </c>
      <c r="G16" s="23">
        <f t="shared" si="5"/>
        <v>6362</v>
      </c>
      <c r="H16" s="17">
        <f t="shared" si="3"/>
        <v>65.104379860826853</v>
      </c>
      <c r="I16" s="17">
        <f t="shared" si="4"/>
        <v>94.321719792438842</v>
      </c>
    </row>
    <row r="17" spans="1:9" ht="21" customHeight="1">
      <c r="A17" s="3" t="s">
        <v>10</v>
      </c>
      <c r="B17" s="4" t="s">
        <v>81</v>
      </c>
      <c r="C17" s="18">
        <v>13618</v>
      </c>
      <c r="D17" s="18">
        <v>6745</v>
      </c>
      <c r="E17" s="19">
        <f t="shared" si="1"/>
        <v>49.530033778822144</v>
      </c>
      <c r="F17" s="18">
        <v>9772</v>
      </c>
      <c r="G17" s="18">
        <v>6362</v>
      </c>
      <c r="H17" s="20">
        <f t="shared" si="3"/>
        <v>65.104379860826853</v>
      </c>
      <c r="I17" s="21">
        <f t="shared" si="4"/>
        <v>94.321719792438842</v>
      </c>
    </row>
    <row r="18" spans="1:9" ht="26.25">
      <c r="A18" s="8" t="s">
        <v>11</v>
      </c>
      <c r="B18" s="22" t="s">
        <v>82</v>
      </c>
      <c r="C18" s="23">
        <f>SUM(C19:C24)</f>
        <v>448522</v>
      </c>
      <c r="D18" s="23">
        <f>SUM(D19:D24)</f>
        <v>282083</v>
      </c>
      <c r="E18" s="16">
        <f t="shared" si="1"/>
        <v>62.891675324733228</v>
      </c>
      <c r="F18" s="23">
        <f t="shared" ref="F18:G18" si="6">SUM(F19:F24)</f>
        <v>464823</v>
      </c>
      <c r="G18" s="23">
        <f t="shared" si="6"/>
        <v>313176</v>
      </c>
      <c r="H18" s="17">
        <f t="shared" si="3"/>
        <v>67.375323510239383</v>
      </c>
      <c r="I18" s="17">
        <f t="shared" si="4"/>
        <v>111.02264227195542</v>
      </c>
    </row>
    <row r="19" spans="1:9">
      <c r="A19" s="3" t="s">
        <v>131</v>
      </c>
      <c r="B19" s="4" t="s">
        <v>130</v>
      </c>
      <c r="C19" s="18">
        <v>1191</v>
      </c>
      <c r="D19" s="18">
        <v>332</v>
      </c>
      <c r="E19" s="19">
        <f t="shared" si="1"/>
        <v>27.87573467674223</v>
      </c>
      <c r="F19" s="18"/>
      <c r="G19" s="18"/>
      <c r="H19" s="20"/>
      <c r="I19" s="21">
        <f t="shared" si="4"/>
        <v>0</v>
      </c>
    </row>
    <row r="20" spans="1:9">
      <c r="A20" s="3" t="s">
        <v>12</v>
      </c>
      <c r="B20" s="4" t="s">
        <v>83</v>
      </c>
      <c r="C20" s="18">
        <v>34179</v>
      </c>
      <c r="D20" s="18">
        <v>24669</v>
      </c>
      <c r="E20" s="19">
        <f t="shared" si="1"/>
        <v>72.175897480909327</v>
      </c>
      <c r="F20" s="18">
        <v>55572</v>
      </c>
      <c r="G20" s="18">
        <v>30117</v>
      </c>
      <c r="H20" s="20">
        <f t="shared" si="3"/>
        <v>54.194558410710428</v>
      </c>
      <c r="I20" s="21">
        <f t="shared" si="4"/>
        <v>122.0843974218655</v>
      </c>
    </row>
    <row r="21" spans="1:9" ht="26.25" customHeight="1">
      <c r="A21" s="3" t="s">
        <v>13</v>
      </c>
      <c r="B21" s="4" t="s">
        <v>84</v>
      </c>
      <c r="C21" s="18">
        <v>129255</v>
      </c>
      <c r="D21" s="18">
        <v>64585</v>
      </c>
      <c r="E21" s="19">
        <f t="shared" si="1"/>
        <v>49.967119260376776</v>
      </c>
      <c r="F21" s="18">
        <v>115894</v>
      </c>
      <c r="G21" s="18">
        <v>85756</v>
      </c>
      <c r="H21" s="20">
        <f t="shared" si="3"/>
        <v>73.995202512640859</v>
      </c>
      <c r="I21" s="21">
        <f t="shared" si="4"/>
        <v>132.78005728884418</v>
      </c>
    </row>
    <row r="22" spans="1:9">
      <c r="A22" s="3" t="s">
        <v>14</v>
      </c>
      <c r="B22" s="4" t="s">
        <v>85</v>
      </c>
      <c r="C22" s="18">
        <v>215944</v>
      </c>
      <c r="D22" s="18">
        <v>149198</v>
      </c>
      <c r="E22" s="19">
        <f t="shared" si="1"/>
        <v>69.091060645352499</v>
      </c>
      <c r="F22" s="18">
        <v>225339</v>
      </c>
      <c r="G22" s="18">
        <v>154431</v>
      </c>
      <c r="H22" s="20">
        <f t="shared" si="3"/>
        <v>68.532743999041443</v>
      </c>
      <c r="I22" s="21">
        <f t="shared" si="4"/>
        <v>103.50741967050496</v>
      </c>
    </row>
    <row r="23" spans="1:9">
      <c r="A23" s="3" t="s">
        <v>15</v>
      </c>
      <c r="B23" s="4" t="s">
        <v>86</v>
      </c>
      <c r="C23" s="18">
        <v>2520</v>
      </c>
      <c r="D23" s="18">
        <v>656</v>
      </c>
      <c r="E23" s="19">
        <f t="shared" si="1"/>
        <v>26.031746031746035</v>
      </c>
      <c r="F23" s="18">
        <v>5903</v>
      </c>
      <c r="G23" s="18">
        <v>1002</v>
      </c>
      <c r="H23" s="20">
        <f t="shared" si="3"/>
        <v>16.974419786549213</v>
      </c>
      <c r="I23" s="21">
        <f t="shared" si="4"/>
        <v>152.7439024390244</v>
      </c>
    </row>
    <row r="24" spans="1:9" ht="36" customHeight="1">
      <c r="A24" s="3" t="s">
        <v>16</v>
      </c>
      <c r="B24" s="4" t="s">
        <v>87</v>
      </c>
      <c r="C24" s="18">
        <v>65433</v>
      </c>
      <c r="D24" s="18">
        <v>42643</v>
      </c>
      <c r="E24" s="19">
        <f t="shared" si="1"/>
        <v>65.170479727354703</v>
      </c>
      <c r="F24" s="18">
        <v>62115</v>
      </c>
      <c r="G24" s="18">
        <v>41870</v>
      </c>
      <c r="H24" s="20">
        <f t="shared" si="3"/>
        <v>67.407228527730823</v>
      </c>
      <c r="I24" s="21">
        <f t="shared" si="4"/>
        <v>98.187275754520087</v>
      </c>
    </row>
    <row r="25" spans="1:9">
      <c r="A25" s="8" t="s">
        <v>17</v>
      </c>
      <c r="B25" s="22" t="s">
        <v>88</v>
      </c>
      <c r="C25" s="23">
        <f>SUM(C26:C33)</f>
        <v>8511349</v>
      </c>
      <c r="D25" s="23">
        <f>SUM(D26:D33)</f>
        <v>4589941</v>
      </c>
      <c r="E25" s="16">
        <f t="shared" si="1"/>
        <v>53.927303415710014</v>
      </c>
      <c r="F25" s="23">
        <f t="shared" ref="F25:G25" si="7">SUM(F26:F33)</f>
        <v>8242529</v>
      </c>
      <c r="G25" s="23">
        <f t="shared" si="7"/>
        <v>4806792</v>
      </c>
      <c r="H25" s="17">
        <f t="shared" si="3"/>
        <v>58.316955876042407</v>
      </c>
      <c r="I25" s="17">
        <f t="shared" si="4"/>
        <v>104.72448338660563</v>
      </c>
    </row>
    <row r="26" spans="1:9">
      <c r="A26" s="3" t="s">
        <v>18</v>
      </c>
      <c r="B26" s="4" t="s">
        <v>89</v>
      </c>
      <c r="C26" s="18">
        <v>132549</v>
      </c>
      <c r="D26" s="18">
        <v>83481</v>
      </c>
      <c r="E26" s="19">
        <f t="shared" si="1"/>
        <v>62.981237127401947</v>
      </c>
      <c r="F26" s="18">
        <v>117773</v>
      </c>
      <c r="G26" s="18">
        <v>74158</v>
      </c>
      <c r="H26" s="20">
        <f t="shared" si="3"/>
        <v>62.966893940037195</v>
      </c>
      <c r="I26" s="21">
        <f t="shared" si="4"/>
        <v>88.83218936045327</v>
      </c>
    </row>
    <row r="27" spans="1:9">
      <c r="A27" s="3" t="s">
        <v>19</v>
      </c>
      <c r="B27" s="4" t="s">
        <v>90</v>
      </c>
      <c r="C27" s="18">
        <v>1989424</v>
      </c>
      <c r="D27" s="18">
        <v>1413296</v>
      </c>
      <c r="E27" s="19">
        <f t="shared" si="1"/>
        <v>71.040461962859609</v>
      </c>
      <c r="F27" s="18">
        <v>1817816</v>
      </c>
      <c r="G27" s="18">
        <v>1546817</v>
      </c>
      <c r="H27" s="20">
        <f t="shared" si="3"/>
        <v>85.092055521570941</v>
      </c>
      <c r="I27" s="21">
        <f t="shared" si="4"/>
        <v>109.4474901223806</v>
      </c>
    </row>
    <row r="28" spans="1:9">
      <c r="A28" s="3" t="s">
        <v>20</v>
      </c>
      <c r="B28" s="4" t="s">
        <v>91</v>
      </c>
      <c r="C28" s="18">
        <v>18641</v>
      </c>
      <c r="D28" s="18">
        <v>15823</v>
      </c>
      <c r="E28" s="19">
        <f t="shared" si="1"/>
        <v>84.882785258301595</v>
      </c>
      <c r="F28" s="18">
        <v>16836</v>
      </c>
      <c r="G28" s="18">
        <v>7536</v>
      </c>
      <c r="H28" s="20">
        <f t="shared" si="3"/>
        <v>44.761225944404849</v>
      </c>
      <c r="I28" s="21">
        <f t="shared" si="4"/>
        <v>47.626872274537071</v>
      </c>
    </row>
    <row r="29" spans="1:9">
      <c r="A29" s="3" t="s">
        <v>21</v>
      </c>
      <c r="B29" s="4" t="s">
        <v>92</v>
      </c>
      <c r="C29" s="18">
        <v>335107</v>
      </c>
      <c r="D29" s="18">
        <v>233293</v>
      </c>
      <c r="E29" s="19">
        <f t="shared" si="1"/>
        <v>69.61746546625406</v>
      </c>
      <c r="F29" s="18">
        <v>332207</v>
      </c>
      <c r="G29" s="18">
        <v>217049</v>
      </c>
      <c r="H29" s="20">
        <f t="shared" si="3"/>
        <v>65.335468548224455</v>
      </c>
      <c r="I29" s="21">
        <f t="shared" si="4"/>
        <v>93.037082124195763</v>
      </c>
    </row>
    <row r="30" spans="1:9">
      <c r="A30" s="3" t="s">
        <v>22</v>
      </c>
      <c r="B30" s="4" t="s">
        <v>93</v>
      </c>
      <c r="C30" s="18">
        <v>456146</v>
      </c>
      <c r="D30" s="18">
        <v>322499</v>
      </c>
      <c r="E30" s="19">
        <f t="shared" si="1"/>
        <v>70.700828243588674</v>
      </c>
      <c r="F30" s="18">
        <v>440266</v>
      </c>
      <c r="G30" s="18">
        <v>308893</v>
      </c>
      <c r="H30" s="20">
        <f t="shared" si="3"/>
        <v>70.16053931032603</v>
      </c>
      <c r="I30" s="21">
        <f t="shared" si="4"/>
        <v>95.78107218937113</v>
      </c>
    </row>
    <row r="31" spans="1:9">
      <c r="A31" s="3" t="s">
        <v>23</v>
      </c>
      <c r="B31" s="4" t="s">
        <v>94</v>
      </c>
      <c r="C31" s="18">
        <v>5213662</v>
      </c>
      <c r="D31" s="18">
        <v>2434389</v>
      </c>
      <c r="E31" s="19">
        <f t="shared" si="1"/>
        <v>46.692497519018303</v>
      </c>
      <c r="F31" s="18">
        <v>5074352</v>
      </c>
      <c r="G31" s="18">
        <v>2469349</v>
      </c>
      <c r="H31" s="20">
        <f t="shared" si="3"/>
        <v>48.663336717673502</v>
      </c>
      <c r="I31" s="21">
        <f t="shared" si="4"/>
        <v>101.43608930207949</v>
      </c>
    </row>
    <row r="32" spans="1:9">
      <c r="A32" s="3" t="s">
        <v>154</v>
      </c>
      <c r="B32" s="4" t="s">
        <v>153</v>
      </c>
      <c r="C32" s="18"/>
      <c r="D32" s="18"/>
      <c r="E32" s="19"/>
      <c r="F32" s="18">
        <v>8000</v>
      </c>
      <c r="G32" s="18">
        <v>1917</v>
      </c>
      <c r="H32" s="20">
        <f t="shared" si="3"/>
        <v>23.962500000000002</v>
      </c>
      <c r="I32" s="21"/>
    </row>
    <row r="33" spans="1:9" ht="15" customHeight="1">
      <c r="A33" s="3" t="s">
        <v>24</v>
      </c>
      <c r="B33" s="4" t="s">
        <v>95</v>
      </c>
      <c r="C33" s="18">
        <v>365820</v>
      </c>
      <c r="D33" s="18">
        <v>87160</v>
      </c>
      <c r="E33" s="19">
        <f t="shared" si="1"/>
        <v>23.82592531846263</v>
      </c>
      <c r="F33" s="18">
        <v>435279</v>
      </c>
      <c r="G33" s="18">
        <v>181073</v>
      </c>
      <c r="H33" s="20">
        <f t="shared" si="3"/>
        <v>41.599296083661287</v>
      </c>
      <c r="I33" s="21">
        <f t="shared" si="4"/>
        <v>207.74782010096376</v>
      </c>
    </row>
    <row r="34" spans="1:9" ht="26.25" customHeight="1">
      <c r="A34" s="8" t="s">
        <v>25</v>
      </c>
      <c r="B34" s="22" t="s">
        <v>96</v>
      </c>
      <c r="C34" s="23">
        <f>SUM(C35:C38)</f>
        <v>2059711</v>
      </c>
      <c r="D34" s="23">
        <f>SUM(D35:D38)</f>
        <v>1040120</v>
      </c>
      <c r="E34" s="16">
        <f>D34/F34*100</f>
        <v>48.045445747937407</v>
      </c>
      <c r="F34" s="23">
        <f>SUM(F35:F38)</f>
        <v>2164867</v>
      </c>
      <c r="G34" s="23">
        <f>SUM(G35:G38)</f>
        <v>1341002</v>
      </c>
      <c r="H34" s="17">
        <f t="shared" si="3"/>
        <v>61.943851516051559</v>
      </c>
      <c r="I34" s="17">
        <f t="shared" si="4"/>
        <v>128.92762373572279</v>
      </c>
    </row>
    <row r="35" spans="1:9">
      <c r="A35" s="3" t="s">
        <v>26</v>
      </c>
      <c r="B35" s="4" t="s">
        <v>97</v>
      </c>
      <c r="C35" s="18">
        <v>1045558</v>
      </c>
      <c r="D35" s="18">
        <v>405280</v>
      </c>
      <c r="E35" s="19">
        <f t="shared" si="1"/>
        <v>38.762077283134936</v>
      </c>
      <c r="F35" s="18">
        <v>906222</v>
      </c>
      <c r="G35" s="18">
        <v>630227</v>
      </c>
      <c r="H35" s="20">
        <f t="shared" si="3"/>
        <v>69.54443833850867</v>
      </c>
      <c r="I35" s="21">
        <f t="shared" si="4"/>
        <v>155.5040959336755</v>
      </c>
    </row>
    <row r="36" spans="1:9">
      <c r="A36" s="3" t="s">
        <v>27</v>
      </c>
      <c r="B36" s="4" t="s">
        <v>98</v>
      </c>
      <c r="C36" s="18">
        <v>299461</v>
      </c>
      <c r="D36" s="18">
        <v>206909</v>
      </c>
      <c r="E36" s="19">
        <f t="shared" si="1"/>
        <v>69.09380520334868</v>
      </c>
      <c r="F36" s="18">
        <v>390833</v>
      </c>
      <c r="G36" s="18">
        <v>285424</v>
      </c>
      <c r="H36" s="20">
        <f t="shared" si="3"/>
        <v>73.029657168151104</v>
      </c>
      <c r="I36" s="21">
        <f t="shared" si="4"/>
        <v>137.94663354421508</v>
      </c>
    </row>
    <row r="37" spans="1:9">
      <c r="A37" s="3" t="s">
        <v>28</v>
      </c>
      <c r="B37" s="4" t="s">
        <v>99</v>
      </c>
      <c r="C37" s="18">
        <v>514118</v>
      </c>
      <c r="D37" s="18">
        <v>289482</v>
      </c>
      <c r="E37" s="19">
        <f t="shared" si="1"/>
        <v>56.306528851353185</v>
      </c>
      <c r="F37" s="18">
        <v>506106</v>
      </c>
      <c r="G37" s="18">
        <v>298511</v>
      </c>
      <c r="H37" s="20">
        <f t="shared" si="3"/>
        <v>58.981912879910539</v>
      </c>
      <c r="I37" s="21">
        <f t="shared" si="4"/>
        <v>103.11901948998556</v>
      </c>
    </row>
    <row r="38" spans="1:9" ht="12.75" customHeight="1">
      <c r="A38" s="3" t="s">
        <v>29</v>
      </c>
      <c r="B38" s="4" t="s">
        <v>100</v>
      </c>
      <c r="C38" s="18">
        <v>200574</v>
      </c>
      <c r="D38" s="18">
        <v>138449</v>
      </c>
      <c r="E38" s="19">
        <f t="shared" si="1"/>
        <v>69.02639424850679</v>
      </c>
      <c r="F38" s="18">
        <v>361706</v>
      </c>
      <c r="G38" s="18">
        <v>126840</v>
      </c>
      <c r="H38" s="20">
        <f t="shared" si="3"/>
        <v>35.067153986939672</v>
      </c>
      <c r="I38" s="21">
        <f t="shared" si="4"/>
        <v>91.614962910530224</v>
      </c>
    </row>
    <row r="39" spans="1:9">
      <c r="A39" s="8" t="s">
        <v>30</v>
      </c>
      <c r="B39" s="22" t="s">
        <v>101</v>
      </c>
      <c r="C39" s="23">
        <f>C40+C41</f>
        <v>29873</v>
      </c>
      <c r="D39" s="23">
        <f>D40+D41</f>
        <v>19376</v>
      </c>
      <c r="E39" s="16">
        <f t="shared" si="1"/>
        <v>64.861245941150869</v>
      </c>
      <c r="F39" s="23">
        <f t="shared" ref="F39:G39" si="8">F40+F41</f>
        <v>38713</v>
      </c>
      <c r="G39" s="23">
        <f t="shared" si="8"/>
        <v>17270</v>
      </c>
      <c r="H39" s="17">
        <f t="shared" si="3"/>
        <v>44.610337612688241</v>
      </c>
      <c r="I39" s="21">
        <f t="shared" si="4"/>
        <v>89.130883567299762</v>
      </c>
    </row>
    <row r="40" spans="1:9" ht="26.25">
      <c r="A40" s="3" t="s">
        <v>31</v>
      </c>
      <c r="B40" s="4" t="s">
        <v>102</v>
      </c>
      <c r="C40" s="18">
        <v>29873</v>
      </c>
      <c r="D40" s="18">
        <v>19376</v>
      </c>
      <c r="E40" s="19">
        <f t="shared" si="1"/>
        <v>64.861245941150869</v>
      </c>
      <c r="F40" s="18">
        <v>34714</v>
      </c>
      <c r="G40" s="18">
        <v>14718</v>
      </c>
      <c r="H40" s="20">
        <f t="shared" si="3"/>
        <v>42.39787981794089</v>
      </c>
      <c r="I40" s="21">
        <f t="shared" si="4"/>
        <v>75.959950454170112</v>
      </c>
    </row>
    <row r="41" spans="1:9" ht="17.25" customHeight="1">
      <c r="A41" s="3" t="s">
        <v>32</v>
      </c>
      <c r="B41" s="4" t="s">
        <v>103</v>
      </c>
      <c r="C41" s="18"/>
      <c r="D41" s="18"/>
      <c r="E41" s="19"/>
      <c r="F41" s="18">
        <v>3999</v>
      </c>
      <c r="G41" s="18">
        <v>2552</v>
      </c>
      <c r="H41" s="20">
        <f t="shared" si="3"/>
        <v>63.815953988497121</v>
      </c>
      <c r="I41" s="21"/>
    </row>
    <row r="42" spans="1:9">
      <c r="A42" s="8" t="s">
        <v>33</v>
      </c>
      <c r="B42" s="22" t="s">
        <v>104</v>
      </c>
      <c r="C42" s="23">
        <f>SUM(C43:C49)</f>
        <v>8016566</v>
      </c>
      <c r="D42" s="23">
        <f>SUM(D43:D49)</f>
        <v>5093166</v>
      </c>
      <c r="E42" s="16">
        <f t="shared" si="1"/>
        <v>63.533014011236233</v>
      </c>
      <c r="F42" s="23">
        <f t="shared" ref="F42:G42" si="9">SUM(F43:F49)</f>
        <v>7652464</v>
      </c>
      <c r="G42" s="23">
        <f t="shared" si="9"/>
        <v>5188536</v>
      </c>
      <c r="H42" s="17">
        <f t="shared" si="3"/>
        <v>67.802161499877684</v>
      </c>
      <c r="I42" s="17">
        <f t="shared" si="4"/>
        <v>101.87250916227745</v>
      </c>
    </row>
    <row r="43" spans="1:9">
      <c r="A43" s="3" t="s">
        <v>34</v>
      </c>
      <c r="B43" s="4" t="s">
        <v>105</v>
      </c>
      <c r="C43" s="18">
        <v>1825558</v>
      </c>
      <c r="D43" s="18">
        <v>1271238</v>
      </c>
      <c r="E43" s="19">
        <f t="shared" si="1"/>
        <v>69.635585393616637</v>
      </c>
      <c r="F43" s="18">
        <v>1928521</v>
      </c>
      <c r="G43" s="18">
        <v>1378206</v>
      </c>
      <c r="H43" s="20">
        <f t="shared" si="3"/>
        <v>71.464401995104026</v>
      </c>
      <c r="I43" s="21">
        <f t="shared" si="4"/>
        <v>108.41447470890581</v>
      </c>
    </row>
    <row r="44" spans="1:9">
      <c r="A44" s="3" t="s">
        <v>35</v>
      </c>
      <c r="B44" s="4" t="s">
        <v>106</v>
      </c>
      <c r="C44" s="18">
        <v>5172048</v>
      </c>
      <c r="D44" s="18">
        <v>3038991</v>
      </c>
      <c r="E44" s="19">
        <f t="shared" si="1"/>
        <v>58.757981364442088</v>
      </c>
      <c r="F44" s="18">
        <v>4098095</v>
      </c>
      <c r="G44" s="18">
        <v>2617159</v>
      </c>
      <c r="H44" s="20">
        <f t="shared" si="3"/>
        <v>63.86281918793977</v>
      </c>
      <c r="I44" s="21">
        <f t="shared" si="4"/>
        <v>86.119340267871806</v>
      </c>
    </row>
    <row r="45" spans="1:9">
      <c r="A45" s="3" t="s">
        <v>36</v>
      </c>
      <c r="B45" s="4" t="s">
        <v>107</v>
      </c>
      <c r="C45" s="18"/>
      <c r="D45" s="18"/>
      <c r="E45" s="19"/>
      <c r="F45" s="18">
        <v>695414</v>
      </c>
      <c r="G45" s="18">
        <v>478370</v>
      </c>
      <c r="H45" s="20">
        <f t="shared" si="3"/>
        <v>68.789239215776504</v>
      </c>
      <c r="I45" s="21"/>
    </row>
    <row r="46" spans="1:9">
      <c r="A46" s="3" t="s">
        <v>37</v>
      </c>
      <c r="B46" s="4" t="s">
        <v>108</v>
      </c>
      <c r="C46" s="18">
        <v>568525</v>
      </c>
      <c r="D46" s="18">
        <v>452480</v>
      </c>
      <c r="E46" s="19">
        <f t="shared" si="1"/>
        <v>79.588408601204875</v>
      </c>
      <c r="F46" s="18">
        <v>504133</v>
      </c>
      <c r="G46" s="18">
        <v>404273</v>
      </c>
      <c r="H46" s="20">
        <f t="shared" si="3"/>
        <v>80.19173511751859</v>
      </c>
      <c r="I46" s="21">
        <f t="shared" si="4"/>
        <v>89.346048444130133</v>
      </c>
    </row>
    <row r="47" spans="1:9" ht="31.5" customHeight="1">
      <c r="A47" s="3" t="s">
        <v>38</v>
      </c>
      <c r="B47" s="4" t="s">
        <v>109</v>
      </c>
      <c r="C47" s="18">
        <v>25800</v>
      </c>
      <c r="D47" s="18">
        <v>20138</v>
      </c>
      <c r="E47" s="19">
        <f t="shared" si="1"/>
        <v>78.054263565891475</v>
      </c>
      <c r="F47" s="18">
        <v>25808</v>
      </c>
      <c r="G47" s="18">
        <v>20043</v>
      </c>
      <c r="H47" s="20">
        <f t="shared" si="3"/>
        <v>77.661965282083074</v>
      </c>
      <c r="I47" s="21">
        <f t="shared" si="4"/>
        <v>99.528255040222462</v>
      </c>
    </row>
    <row r="48" spans="1:9">
      <c r="A48" s="3" t="s">
        <v>39</v>
      </c>
      <c r="B48" s="4" t="s">
        <v>110</v>
      </c>
      <c r="C48" s="18">
        <v>131251</v>
      </c>
      <c r="D48" s="18">
        <v>102935</v>
      </c>
      <c r="E48" s="19">
        <f t="shared" si="1"/>
        <v>78.426069134711355</v>
      </c>
      <c r="F48" s="18">
        <v>114725</v>
      </c>
      <c r="G48" s="18">
        <v>91302</v>
      </c>
      <c r="H48" s="20">
        <f t="shared" si="3"/>
        <v>79.583351492699933</v>
      </c>
      <c r="I48" s="21">
        <f t="shared" si="4"/>
        <v>88.698693350172448</v>
      </c>
    </row>
    <row r="49" spans="1:9">
      <c r="A49" s="3" t="s">
        <v>40</v>
      </c>
      <c r="B49" s="4" t="s">
        <v>111</v>
      </c>
      <c r="C49" s="18">
        <v>293384</v>
      </c>
      <c r="D49" s="18">
        <v>207384</v>
      </c>
      <c r="E49" s="19">
        <f t="shared" si="1"/>
        <v>70.686881356856546</v>
      </c>
      <c r="F49" s="18">
        <v>285768</v>
      </c>
      <c r="G49" s="18">
        <v>199183</v>
      </c>
      <c r="H49" s="20">
        <f t="shared" si="3"/>
        <v>69.700946222110232</v>
      </c>
      <c r="I49" s="21">
        <f t="shared" si="4"/>
        <v>96.045500135015232</v>
      </c>
    </row>
    <row r="50" spans="1:9">
      <c r="A50" s="8" t="s">
        <v>41</v>
      </c>
      <c r="B50" s="22" t="s">
        <v>112</v>
      </c>
      <c r="C50" s="23">
        <f>C51+C52</f>
        <v>1032262</v>
      </c>
      <c r="D50" s="23">
        <f>D51+D52</f>
        <v>639245</v>
      </c>
      <c r="E50" s="16">
        <f t="shared" si="1"/>
        <v>61.926623279748746</v>
      </c>
      <c r="F50" s="23">
        <f t="shared" ref="F50:G50" si="10">F51+F52</f>
        <v>1112112</v>
      </c>
      <c r="G50" s="23">
        <f t="shared" si="10"/>
        <v>714902</v>
      </c>
      <c r="H50" s="17">
        <f t="shared" si="3"/>
        <v>64.283273627116685</v>
      </c>
      <c r="I50" s="17">
        <f t="shared" si="4"/>
        <v>111.83536828602492</v>
      </c>
    </row>
    <row r="51" spans="1:9">
      <c r="A51" s="3" t="s">
        <v>42</v>
      </c>
      <c r="B51" s="4" t="s">
        <v>113</v>
      </c>
      <c r="C51" s="18">
        <v>974904</v>
      </c>
      <c r="D51" s="18">
        <v>594124</v>
      </c>
      <c r="E51" s="19">
        <f t="shared" si="1"/>
        <v>60.941795294716194</v>
      </c>
      <c r="F51" s="18">
        <v>1057683</v>
      </c>
      <c r="G51" s="18">
        <v>674665</v>
      </c>
      <c r="H51" s="20">
        <f t="shared" si="3"/>
        <v>63.787070417128767</v>
      </c>
      <c r="I51" s="21">
        <f t="shared" si="4"/>
        <v>113.55626098255583</v>
      </c>
    </row>
    <row r="52" spans="1:9">
      <c r="A52" s="3" t="s">
        <v>43</v>
      </c>
      <c r="B52" s="4" t="s">
        <v>114</v>
      </c>
      <c r="C52" s="18">
        <v>57358</v>
      </c>
      <c r="D52" s="18">
        <v>45121</v>
      </c>
      <c r="E52" s="19">
        <f t="shared" si="1"/>
        <v>78.66557411346281</v>
      </c>
      <c r="F52" s="18">
        <v>54429</v>
      </c>
      <c r="G52" s="18">
        <v>40237</v>
      </c>
      <c r="H52" s="20">
        <f t="shared" si="3"/>
        <v>73.925664627312642</v>
      </c>
      <c r="I52" s="21">
        <f t="shared" si="4"/>
        <v>89.175771813567962</v>
      </c>
    </row>
    <row r="53" spans="1:9">
      <c r="A53" s="8" t="s">
        <v>44</v>
      </c>
      <c r="B53" s="22" t="s">
        <v>115</v>
      </c>
      <c r="C53" s="23">
        <f>SUM(C54:C59)</f>
        <v>6267652</v>
      </c>
      <c r="D53" s="23">
        <f>SUM(D54:D59)</f>
        <v>3275272</v>
      </c>
      <c r="E53" s="16">
        <f t="shared" si="1"/>
        <v>52.256762181435725</v>
      </c>
      <c r="F53" s="23">
        <f t="shared" ref="F53:G53" si="11">SUM(F54:F59)</f>
        <v>5759005</v>
      </c>
      <c r="G53" s="23">
        <f t="shared" si="11"/>
        <v>3216556</v>
      </c>
      <c r="H53" s="17">
        <f t="shared" si="3"/>
        <v>55.852634265815013</v>
      </c>
      <c r="I53" s="17">
        <f t="shared" si="4"/>
        <v>98.207293928565321</v>
      </c>
    </row>
    <row r="54" spans="1:9">
      <c r="A54" s="3" t="s">
        <v>45</v>
      </c>
      <c r="B54" s="4" t="s">
        <v>116</v>
      </c>
      <c r="C54" s="18">
        <v>635533</v>
      </c>
      <c r="D54" s="18">
        <v>431111</v>
      </c>
      <c r="E54" s="19">
        <f t="shared" si="1"/>
        <v>67.834557764899699</v>
      </c>
      <c r="F54" s="18">
        <v>586709</v>
      </c>
      <c r="G54" s="18">
        <v>408490</v>
      </c>
      <c r="H54" s="20">
        <f t="shared" si="3"/>
        <v>69.623953271553702</v>
      </c>
      <c r="I54" s="21">
        <f t="shared" si="4"/>
        <v>94.752859472386461</v>
      </c>
    </row>
    <row r="55" spans="1:9">
      <c r="A55" s="3" t="s">
        <v>124</v>
      </c>
      <c r="B55" s="4" t="s">
        <v>123</v>
      </c>
      <c r="C55" s="18">
        <v>12190</v>
      </c>
      <c r="D55" s="18">
        <v>11457</v>
      </c>
      <c r="E55" s="19">
        <f t="shared" si="1"/>
        <v>93.986874487284652</v>
      </c>
      <c r="F55" s="18"/>
      <c r="G55" s="18"/>
      <c r="H55" s="20"/>
      <c r="I55" s="21">
        <f t="shared" si="4"/>
        <v>0</v>
      </c>
    </row>
    <row r="56" spans="1:9">
      <c r="A56" s="3" t="s">
        <v>46</v>
      </c>
      <c r="B56" s="4" t="s">
        <v>117</v>
      </c>
      <c r="C56" s="18">
        <v>2973</v>
      </c>
      <c r="D56" s="18">
        <v>393</v>
      </c>
      <c r="E56" s="19">
        <f t="shared" si="1"/>
        <v>13.218970736629668</v>
      </c>
      <c r="F56" s="18">
        <v>2234</v>
      </c>
      <c r="G56" s="18">
        <v>1432</v>
      </c>
      <c r="H56" s="20">
        <f t="shared" si="3"/>
        <v>64.100268576544323</v>
      </c>
      <c r="I56" s="21"/>
    </row>
    <row r="57" spans="1:9">
      <c r="A57" s="3" t="s">
        <v>47</v>
      </c>
      <c r="B57" s="4" t="s">
        <v>118</v>
      </c>
      <c r="C57" s="18">
        <v>44611</v>
      </c>
      <c r="D57" s="18">
        <v>31551</v>
      </c>
      <c r="E57" s="19">
        <f t="shared" si="1"/>
        <v>70.724709152451197</v>
      </c>
      <c r="F57" s="18">
        <v>42174</v>
      </c>
      <c r="G57" s="18">
        <v>31332</v>
      </c>
      <c r="H57" s="20">
        <f t="shared" si="3"/>
        <v>74.292217954189795</v>
      </c>
      <c r="I57" s="21">
        <f t="shared" si="4"/>
        <v>99.305885708852344</v>
      </c>
    </row>
    <row r="58" spans="1:9" ht="31.5" customHeight="1">
      <c r="A58" s="3" t="s">
        <v>48</v>
      </c>
      <c r="B58" s="4" t="s">
        <v>119</v>
      </c>
      <c r="C58" s="18">
        <v>48183</v>
      </c>
      <c r="D58" s="18">
        <v>35365</v>
      </c>
      <c r="E58" s="19">
        <f t="shared" si="1"/>
        <v>73.397256293713554</v>
      </c>
      <c r="F58" s="18">
        <v>44610</v>
      </c>
      <c r="G58" s="18">
        <v>33454</v>
      </c>
      <c r="H58" s="20">
        <f t="shared" si="3"/>
        <v>74.992154225509978</v>
      </c>
      <c r="I58" s="21">
        <f t="shared" si="4"/>
        <v>94.596352325745798</v>
      </c>
    </row>
    <row r="59" spans="1:9">
      <c r="A59" s="3" t="s">
        <v>49</v>
      </c>
      <c r="B59" s="4" t="s">
        <v>120</v>
      </c>
      <c r="C59" s="18">
        <v>5524162</v>
      </c>
      <c r="D59" s="18">
        <v>2765395</v>
      </c>
      <c r="E59" s="19">
        <f t="shared" si="1"/>
        <v>50.059990999539835</v>
      </c>
      <c r="F59" s="18">
        <v>5083278</v>
      </c>
      <c r="G59" s="18">
        <v>2741848</v>
      </c>
      <c r="H59" s="20">
        <f t="shared" si="3"/>
        <v>53.938580577336126</v>
      </c>
      <c r="I59" s="21">
        <f t="shared" si="4"/>
        <v>99.148512237853907</v>
      </c>
    </row>
    <row r="60" spans="1:9">
      <c r="A60" s="8" t="s">
        <v>50</v>
      </c>
      <c r="B60" s="22">
        <v>1000</v>
      </c>
      <c r="C60" s="23">
        <f>SUM(C61:C65)</f>
        <v>5208537</v>
      </c>
      <c r="D60" s="23">
        <f>SUM(D61:D65)</f>
        <v>3951702</v>
      </c>
      <c r="E60" s="16">
        <f t="shared" si="1"/>
        <v>75.869711590797948</v>
      </c>
      <c r="F60" s="23">
        <f t="shared" ref="F60:G60" si="12">SUM(F61:F65)</f>
        <v>4865369</v>
      </c>
      <c r="G60" s="23">
        <f t="shared" si="12"/>
        <v>3937300</v>
      </c>
      <c r="H60" s="17">
        <f t="shared" si="3"/>
        <v>80.925002810680951</v>
      </c>
      <c r="I60" s="21">
        <f t="shared" si="4"/>
        <v>99.635549441734213</v>
      </c>
    </row>
    <row r="61" spans="1:9">
      <c r="A61" s="3" t="s">
        <v>51</v>
      </c>
      <c r="B61" s="4">
        <v>1001</v>
      </c>
      <c r="C61" s="18">
        <v>37278</v>
      </c>
      <c r="D61" s="18">
        <v>29541</v>
      </c>
      <c r="E61" s="19">
        <f t="shared" si="1"/>
        <v>79.245131176565266</v>
      </c>
      <c r="F61" s="18">
        <v>39741</v>
      </c>
      <c r="G61" s="18">
        <v>33537</v>
      </c>
      <c r="H61" s="20">
        <f t="shared" si="3"/>
        <v>84.388918245640525</v>
      </c>
      <c r="I61" s="21">
        <f t="shared" si="4"/>
        <v>113.52696252665785</v>
      </c>
    </row>
    <row r="62" spans="1:9">
      <c r="A62" s="3" t="s">
        <v>52</v>
      </c>
      <c r="B62" s="4">
        <v>1002</v>
      </c>
      <c r="C62" s="18">
        <v>996485</v>
      </c>
      <c r="D62" s="18">
        <v>740792</v>
      </c>
      <c r="E62" s="19">
        <f t="shared" si="1"/>
        <v>74.340506881689137</v>
      </c>
      <c r="F62" s="18">
        <v>966829</v>
      </c>
      <c r="G62" s="18">
        <v>750575</v>
      </c>
      <c r="H62" s="20">
        <f t="shared" si="3"/>
        <v>77.632652723490907</v>
      </c>
      <c r="I62" s="21">
        <f t="shared" si="4"/>
        <v>101.32061361353794</v>
      </c>
    </row>
    <row r="63" spans="1:9">
      <c r="A63" s="3" t="s">
        <v>53</v>
      </c>
      <c r="B63" s="4">
        <v>1003</v>
      </c>
      <c r="C63" s="18">
        <v>3102776</v>
      </c>
      <c r="D63" s="18">
        <v>2315006</v>
      </c>
      <c r="E63" s="19">
        <f t="shared" si="1"/>
        <v>74.610800135104824</v>
      </c>
      <c r="F63" s="18">
        <v>2700766</v>
      </c>
      <c r="G63" s="18">
        <v>2288029</v>
      </c>
      <c r="H63" s="20">
        <f t="shared" si="3"/>
        <v>84.717780066840305</v>
      </c>
      <c r="I63" s="21">
        <f t="shared" si="4"/>
        <v>98.834689845296296</v>
      </c>
    </row>
    <row r="64" spans="1:9">
      <c r="A64" s="3" t="s">
        <v>54</v>
      </c>
      <c r="B64" s="4">
        <v>1004</v>
      </c>
      <c r="C64" s="18">
        <v>914429</v>
      </c>
      <c r="D64" s="18">
        <v>752662</v>
      </c>
      <c r="E64" s="19">
        <f t="shared" si="1"/>
        <v>82.309506806980096</v>
      </c>
      <c r="F64" s="18">
        <v>976274</v>
      </c>
      <c r="G64" s="18">
        <v>744294</v>
      </c>
      <c r="H64" s="20">
        <f t="shared" si="3"/>
        <v>76.238228202328443</v>
      </c>
      <c r="I64" s="21">
        <f t="shared" si="4"/>
        <v>98.88821277014118</v>
      </c>
    </row>
    <row r="65" spans="1:9">
      <c r="A65" s="3" t="s">
        <v>55</v>
      </c>
      <c r="B65" s="4">
        <v>1006</v>
      </c>
      <c r="C65" s="18">
        <v>157569</v>
      </c>
      <c r="D65" s="18">
        <v>113701</v>
      </c>
      <c r="E65" s="19">
        <f t="shared" si="1"/>
        <v>72.159498378488152</v>
      </c>
      <c r="F65" s="18">
        <v>181759</v>
      </c>
      <c r="G65" s="18">
        <v>120865</v>
      </c>
      <c r="H65" s="20">
        <f t="shared" si="3"/>
        <v>66.497394902040625</v>
      </c>
      <c r="I65" s="21">
        <f t="shared" si="4"/>
        <v>106.30073614128284</v>
      </c>
    </row>
    <row r="66" spans="1:9">
      <c r="A66" s="8" t="s">
        <v>56</v>
      </c>
      <c r="B66" s="22">
        <v>1100</v>
      </c>
      <c r="C66" s="23">
        <f>SUM(C67:C70)</f>
        <v>275982</v>
      </c>
      <c r="D66" s="23">
        <f>SUM(D67:D70)</f>
        <v>172404</v>
      </c>
      <c r="E66" s="16">
        <f t="shared" si="1"/>
        <v>62.469291475531008</v>
      </c>
      <c r="F66" s="23">
        <f t="shared" ref="F66:G66" si="13">SUM(F67:F70)</f>
        <v>331038</v>
      </c>
      <c r="G66" s="23">
        <f t="shared" si="13"/>
        <v>190675</v>
      </c>
      <c r="H66" s="17">
        <f t="shared" si="3"/>
        <v>57.599127592602663</v>
      </c>
      <c r="I66" s="17">
        <f t="shared" si="4"/>
        <v>110.59778195401499</v>
      </c>
    </row>
    <row r="67" spans="1:9">
      <c r="A67" s="3" t="s">
        <v>57</v>
      </c>
      <c r="B67" s="4">
        <v>1101</v>
      </c>
      <c r="C67" s="18">
        <v>143257</v>
      </c>
      <c r="D67" s="18">
        <v>71507</v>
      </c>
      <c r="E67" s="19">
        <f t="shared" si="1"/>
        <v>49.915187390494012</v>
      </c>
      <c r="F67" s="18">
        <v>114832</v>
      </c>
      <c r="G67" s="18">
        <v>77542</v>
      </c>
      <c r="H67" s="20">
        <f t="shared" si="3"/>
        <v>67.526473456876133</v>
      </c>
      <c r="I67" s="21">
        <f t="shared" si="4"/>
        <v>108.43973317297608</v>
      </c>
    </row>
    <row r="68" spans="1:9">
      <c r="A68" s="3" t="s">
        <v>58</v>
      </c>
      <c r="B68" s="4">
        <v>1102</v>
      </c>
      <c r="C68" s="18">
        <v>16355</v>
      </c>
      <c r="D68" s="18">
        <v>9639</v>
      </c>
      <c r="E68" s="19">
        <f t="shared" si="1"/>
        <v>58.936105166615718</v>
      </c>
      <c r="F68" s="18">
        <v>97968</v>
      </c>
      <c r="G68" s="18">
        <v>26499</v>
      </c>
      <c r="H68" s="20">
        <f t="shared" si="3"/>
        <v>27.048628123468887</v>
      </c>
      <c r="I68" s="21">
        <f t="shared" si="4"/>
        <v>274.9144102085279</v>
      </c>
    </row>
    <row r="69" spans="1:9">
      <c r="A69" s="3" t="s">
        <v>59</v>
      </c>
      <c r="B69" s="4">
        <v>1103</v>
      </c>
      <c r="C69" s="18">
        <v>42520</v>
      </c>
      <c r="D69" s="18">
        <v>32718</v>
      </c>
      <c r="E69" s="19">
        <f t="shared" si="1"/>
        <v>76.947318908748827</v>
      </c>
      <c r="F69" s="18">
        <v>58304</v>
      </c>
      <c r="G69" s="18">
        <v>42973</v>
      </c>
      <c r="H69" s="20">
        <f t="shared" si="3"/>
        <v>73.705063117453349</v>
      </c>
      <c r="I69" s="21">
        <f t="shared" si="4"/>
        <v>131.3436029097133</v>
      </c>
    </row>
    <row r="70" spans="1:9">
      <c r="A70" s="3" t="s">
        <v>60</v>
      </c>
      <c r="B70" s="4">
        <v>1105</v>
      </c>
      <c r="C70" s="18">
        <v>73850</v>
      </c>
      <c r="D70" s="18">
        <v>58540</v>
      </c>
      <c r="E70" s="19">
        <f t="shared" si="1"/>
        <v>79.26878808395395</v>
      </c>
      <c r="F70" s="18">
        <v>59934</v>
      </c>
      <c r="G70" s="18">
        <v>43661</v>
      </c>
      <c r="H70" s="20">
        <f t="shared" si="3"/>
        <v>72.848466646644638</v>
      </c>
      <c r="I70" s="21">
        <f t="shared" si="4"/>
        <v>74.58319098052614</v>
      </c>
    </row>
    <row r="71" spans="1:9">
      <c r="A71" s="8" t="s">
        <v>61</v>
      </c>
      <c r="B71" s="22">
        <v>1200</v>
      </c>
      <c r="C71" s="23">
        <f>C72+C73+C74</f>
        <v>107317</v>
      </c>
      <c r="D71" s="23">
        <f>D72+D73+D74</f>
        <v>57183</v>
      </c>
      <c r="E71" s="16">
        <f t="shared" si="1"/>
        <v>53.284195421042334</v>
      </c>
      <c r="F71" s="23">
        <f t="shared" ref="F71:G71" si="14">F72+F73+F74</f>
        <v>102703</v>
      </c>
      <c r="G71" s="23">
        <f t="shared" si="14"/>
        <v>77850</v>
      </c>
      <c r="H71" s="17">
        <f t="shared" si="3"/>
        <v>75.801096365247361</v>
      </c>
      <c r="I71" s="17">
        <f t="shared" si="4"/>
        <v>136.14186034310896</v>
      </c>
    </row>
    <row r="72" spans="1:9">
      <c r="A72" s="24" t="s">
        <v>134</v>
      </c>
      <c r="B72" s="25" t="s">
        <v>135</v>
      </c>
      <c r="C72" s="18">
        <v>2802</v>
      </c>
      <c r="D72" s="18"/>
      <c r="E72" s="26"/>
      <c r="F72" s="18"/>
      <c r="G72" s="18"/>
      <c r="H72" s="20"/>
      <c r="I72" s="20"/>
    </row>
    <row r="73" spans="1:9">
      <c r="A73" s="3" t="s">
        <v>62</v>
      </c>
      <c r="B73" s="4">
        <v>1202</v>
      </c>
      <c r="C73" s="18">
        <v>56810</v>
      </c>
      <c r="D73" s="18">
        <v>36689</v>
      </c>
      <c r="E73" s="19">
        <f t="shared" ref="E73:E80" si="15">D73/C73*100</f>
        <v>64.581939799331096</v>
      </c>
      <c r="F73" s="18">
        <v>76360</v>
      </c>
      <c r="G73" s="18">
        <v>58900</v>
      </c>
      <c r="H73" s="20">
        <f t="shared" ref="H73:H80" si="16">G73/F73*100</f>
        <v>77.13462545835516</v>
      </c>
      <c r="I73" s="21">
        <f t="shared" ref="I73:I76" si="17">G73/D73*100</f>
        <v>160.53858104609012</v>
      </c>
    </row>
    <row r="74" spans="1:9">
      <c r="A74" s="3" t="s">
        <v>63</v>
      </c>
      <c r="B74" s="4">
        <v>1204</v>
      </c>
      <c r="C74" s="18">
        <v>47705</v>
      </c>
      <c r="D74" s="18">
        <v>20494</v>
      </c>
      <c r="E74" s="19">
        <f t="shared" si="15"/>
        <v>42.959857457289594</v>
      </c>
      <c r="F74" s="18">
        <v>26343</v>
      </c>
      <c r="G74" s="18">
        <v>18950</v>
      </c>
      <c r="H74" s="20">
        <f t="shared" si="16"/>
        <v>71.935618570398205</v>
      </c>
      <c r="I74" s="21">
        <f t="shared" si="17"/>
        <v>92.466087635405486</v>
      </c>
    </row>
    <row r="75" spans="1:9" ht="26.25">
      <c r="A75" s="8" t="s">
        <v>64</v>
      </c>
      <c r="B75" s="22">
        <v>1300</v>
      </c>
      <c r="C75" s="23">
        <f>C76</f>
        <v>1013631</v>
      </c>
      <c r="D75" s="23">
        <f>D76</f>
        <v>733133</v>
      </c>
      <c r="E75" s="16">
        <f t="shared" si="15"/>
        <v>72.32740514052945</v>
      </c>
      <c r="F75" s="23">
        <f t="shared" ref="F75:G75" si="18">F76</f>
        <v>982164</v>
      </c>
      <c r="G75" s="23">
        <f t="shared" si="18"/>
        <v>778582</v>
      </c>
      <c r="H75" s="17">
        <f t="shared" si="16"/>
        <v>79.272097124309184</v>
      </c>
      <c r="I75" s="17">
        <f t="shared" si="17"/>
        <v>106.19928444088589</v>
      </c>
    </row>
    <row r="76" spans="1:9" ht="26.25">
      <c r="A76" s="3" t="s">
        <v>65</v>
      </c>
      <c r="B76" s="4">
        <v>1301</v>
      </c>
      <c r="C76" s="18">
        <v>1013631</v>
      </c>
      <c r="D76" s="18">
        <v>733133</v>
      </c>
      <c r="E76" s="19">
        <f t="shared" si="15"/>
        <v>72.32740514052945</v>
      </c>
      <c r="F76" s="18">
        <v>982164</v>
      </c>
      <c r="G76" s="18">
        <v>778582</v>
      </c>
      <c r="H76" s="20">
        <f t="shared" si="16"/>
        <v>79.272097124309184</v>
      </c>
      <c r="I76" s="21">
        <f t="shared" si="17"/>
        <v>106.19928444088589</v>
      </c>
    </row>
    <row r="77" spans="1:9" ht="39">
      <c r="A77" s="8" t="s">
        <v>66</v>
      </c>
      <c r="B77" s="22">
        <v>1400</v>
      </c>
      <c r="C77" s="23">
        <f>C78+C79+C80</f>
        <v>11832</v>
      </c>
      <c r="D77" s="23">
        <f>D78+D79+D80</f>
        <v>0</v>
      </c>
      <c r="E77" s="16">
        <f t="shared" si="15"/>
        <v>0</v>
      </c>
      <c r="F77" s="23">
        <f t="shared" ref="F77:G77" si="19">F78+F79+F80</f>
        <v>46215</v>
      </c>
      <c r="G77" s="23">
        <f t="shared" si="19"/>
        <v>0</v>
      </c>
      <c r="H77" s="17">
        <f t="shared" si="16"/>
        <v>0</v>
      </c>
      <c r="I77" s="17">
        <v>0</v>
      </c>
    </row>
    <row r="78" spans="1:9" ht="39">
      <c r="A78" s="3" t="s">
        <v>67</v>
      </c>
      <c r="B78" s="4">
        <v>1401</v>
      </c>
      <c r="C78" s="18">
        <v>182</v>
      </c>
      <c r="D78" s="18">
        <v>0</v>
      </c>
      <c r="E78" s="19">
        <f t="shared" si="15"/>
        <v>0</v>
      </c>
      <c r="F78" s="18">
        <v>116</v>
      </c>
      <c r="G78" s="18">
        <v>0</v>
      </c>
      <c r="H78" s="20">
        <f t="shared" si="16"/>
        <v>0</v>
      </c>
      <c r="I78" s="21">
        <v>0</v>
      </c>
    </row>
    <row r="79" spans="1:9">
      <c r="A79" s="3" t="s">
        <v>68</v>
      </c>
      <c r="B79" s="4">
        <v>1402</v>
      </c>
      <c r="C79" s="18">
        <v>11500</v>
      </c>
      <c r="D79" s="18">
        <v>0</v>
      </c>
      <c r="E79" s="19">
        <f t="shared" si="15"/>
        <v>0</v>
      </c>
      <c r="F79" s="18">
        <v>46019</v>
      </c>
      <c r="G79" s="18">
        <v>0</v>
      </c>
      <c r="H79" s="20">
        <f t="shared" si="16"/>
        <v>0</v>
      </c>
      <c r="I79" s="21">
        <v>0</v>
      </c>
    </row>
    <row r="80" spans="1:9">
      <c r="A80" s="3" t="s">
        <v>69</v>
      </c>
      <c r="B80" s="4">
        <v>1403</v>
      </c>
      <c r="C80" s="18">
        <v>150</v>
      </c>
      <c r="D80" s="18">
        <v>0</v>
      </c>
      <c r="E80" s="19">
        <f t="shared" si="15"/>
        <v>0</v>
      </c>
      <c r="F80" s="18">
        <v>80</v>
      </c>
      <c r="G80" s="18">
        <v>0</v>
      </c>
      <c r="H80" s="20">
        <f t="shared" si="16"/>
        <v>0</v>
      </c>
      <c r="I80" s="21">
        <v>0</v>
      </c>
    </row>
    <row r="81" spans="1:9">
      <c r="A81" s="33" t="s">
        <v>138</v>
      </c>
      <c r="B81" s="33"/>
      <c r="C81" s="34">
        <v>-3850606</v>
      </c>
      <c r="D81" s="34">
        <v>-1442403</v>
      </c>
      <c r="E81" s="33">
        <v>55</v>
      </c>
      <c r="F81" s="34">
        <v>-2648482</v>
      </c>
      <c r="G81" s="34">
        <v>-1509856</v>
      </c>
      <c r="H81" s="33"/>
      <c r="I81" s="33">
        <v>50</v>
      </c>
    </row>
    <row r="82" spans="1:9">
      <c r="A82" s="27" t="s">
        <v>139</v>
      </c>
      <c r="B82" s="31"/>
      <c r="C82" s="32">
        <f t="shared" ref="C82:D82" si="20">C83+C86+C90+C95</f>
        <v>3850606</v>
      </c>
      <c r="D82" s="32">
        <f t="shared" si="20"/>
        <v>1442403</v>
      </c>
      <c r="E82" s="31">
        <v>55</v>
      </c>
      <c r="F82" s="32">
        <f>F83+F86+F90+F95</f>
        <v>2648482</v>
      </c>
      <c r="G82" s="32">
        <f>G83+G86+G90+G95</f>
        <v>1509856</v>
      </c>
      <c r="H82" s="31"/>
      <c r="I82" s="31">
        <v>50</v>
      </c>
    </row>
    <row r="83" spans="1:9" ht="30">
      <c r="A83" s="28" t="s">
        <v>140</v>
      </c>
      <c r="B83" s="28"/>
      <c r="C83" s="29">
        <f>C84+C85</f>
        <v>3182888</v>
      </c>
      <c r="D83" s="29">
        <f>D84+D85</f>
        <v>358985</v>
      </c>
      <c r="E83" s="30">
        <v>71</v>
      </c>
      <c r="F83" s="29">
        <f>F84+F85</f>
        <v>1406537</v>
      </c>
      <c r="G83" s="29">
        <f>G84+G85</f>
        <v>-1191628</v>
      </c>
      <c r="H83" s="30">
        <v>-73</v>
      </c>
      <c r="I83" s="30"/>
    </row>
    <row r="84" spans="1:9" ht="45">
      <c r="A84" s="28" t="s">
        <v>141</v>
      </c>
      <c r="B84" s="28"/>
      <c r="C84" s="29">
        <v>14216661</v>
      </c>
      <c r="D84" s="29">
        <v>8538000</v>
      </c>
      <c r="E84" s="30">
        <v>16</v>
      </c>
      <c r="F84" s="29">
        <v>18579846</v>
      </c>
      <c r="G84" s="29">
        <v>15199704</v>
      </c>
      <c r="H84" s="30">
        <v>12</v>
      </c>
      <c r="I84" s="30">
        <v>153</v>
      </c>
    </row>
    <row r="85" spans="1:9" ht="45">
      <c r="A85" s="28" t="s">
        <v>142</v>
      </c>
      <c r="B85" s="28"/>
      <c r="C85" s="29">
        <v>-11033773</v>
      </c>
      <c r="D85" s="29">
        <v>-8179015</v>
      </c>
      <c r="E85" s="30">
        <v>0</v>
      </c>
      <c r="F85" s="29">
        <v>-17173309</v>
      </c>
      <c r="G85" s="29">
        <v>-16391332</v>
      </c>
      <c r="H85" s="30">
        <v>20</v>
      </c>
      <c r="I85" s="30"/>
    </row>
    <row r="86" spans="1:9" ht="30">
      <c r="A86" s="28" t="s">
        <v>143</v>
      </c>
      <c r="B86" s="28"/>
      <c r="C86" s="29">
        <f>C87+C89</f>
        <v>-1313084</v>
      </c>
      <c r="D86" s="29">
        <f>D87+D89</f>
        <v>1036637</v>
      </c>
      <c r="E86" s="30">
        <v>0</v>
      </c>
      <c r="F86" s="29">
        <f>F87+F89</f>
        <v>245786</v>
      </c>
      <c r="G86" s="29">
        <f>G87+G89</f>
        <v>2339781</v>
      </c>
      <c r="H86" s="30"/>
      <c r="I86" s="30"/>
    </row>
    <row r="87" spans="1:9" ht="60">
      <c r="A87" s="28" t="s">
        <v>144</v>
      </c>
      <c r="B87" s="28"/>
      <c r="C87" s="29">
        <v>9571663</v>
      </c>
      <c r="D87" s="29">
        <v>9321015</v>
      </c>
      <c r="E87" s="30">
        <v>26</v>
      </c>
      <c r="F87" s="29">
        <v>9069426</v>
      </c>
      <c r="G87" s="29">
        <v>13102268</v>
      </c>
      <c r="H87" s="30">
        <v>38</v>
      </c>
      <c r="I87" s="30">
        <v>277</v>
      </c>
    </row>
    <row r="88" spans="1:9" ht="30">
      <c r="A88" s="28" t="s">
        <v>145</v>
      </c>
      <c r="B88" s="28"/>
      <c r="C88" s="29">
        <v>6492000</v>
      </c>
      <c r="D88" s="29">
        <v>6392000</v>
      </c>
      <c r="E88" s="30">
        <v>40</v>
      </c>
      <c r="F88" s="29">
        <v>8313640</v>
      </c>
      <c r="G88" s="29">
        <v>8313640</v>
      </c>
      <c r="H88" s="30">
        <v>40</v>
      </c>
      <c r="I88" s="30">
        <v>277</v>
      </c>
    </row>
    <row r="89" spans="1:9" ht="60">
      <c r="A89" s="28" t="s">
        <v>146</v>
      </c>
      <c r="B89" s="28"/>
      <c r="C89" s="29">
        <v>-10884747</v>
      </c>
      <c r="D89" s="29">
        <v>-8284378</v>
      </c>
      <c r="E89" s="30">
        <v>24</v>
      </c>
      <c r="F89" s="29">
        <v>-8823640</v>
      </c>
      <c r="G89" s="29">
        <v>-10762487</v>
      </c>
      <c r="H89" s="30">
        <v>19</v>
      </c>
      <c r="I89" s="30">
        <v>139</v>
      </c>
    </row>
    <row r="90" spans="1:9" ht="30">
      <c r="A90" s="28" t="s">
        <v>147</v>
      </c>
      <c r="B90" s="28"/>
      <c r="C90" s="29">
        <f t="shared" ref="C90:D90" si="21">C91+C92+C93+C94</f>
        <v>334506</v>
      </c>
      <c r="D90" s="29">
        <f t="shared" si="21"/>
        <v>710647</v>
      </c>
      <c r="E90" s="30"/>
      <c r="F90" s="29">
        <f>F91+F92+F93+F94</f>
        <v>752342</v>
      </c>
      <c r="G90" s="29">
        <f>G91+G92+G93+G94</f>
        <v>659373</v>
      </c>
      <c r="H90" s="30">
        <v>104</v>
      </c>
      <c r="I90" s="30">
        <v>98</v>
      </c>
    </row>
    <row r="91" spans="1:9" ht="45">
      <c r="A91" s="28" t="s">
        <v>148</v>
      </c>
      <c r="B91" s="28"/>
      <c r="C91" s="30">
        <v>333635</v>
      </c>
      <c r="D91" s="30">
        <v>0</v>
      </c>
      <c r="E91" s="30">
        <v>0</v>
      </c>
      <c r="F91" s="29">
        <v>668000</v>
      </c>
      <c r="G91" s="30">
        <v>32</v>
      </c>
      <c r="H91" s="30">
        <v>0</v>
      </c>
      <c r="I91" s="30"/>
    </row>
    <row r="92" spans="1:9" ht="30">
      <c r="A92" s="28" t="s">
        <v>149</v>
      </c>
      <c r="B92" s="28"/>
      <c r="C92" s="29">
        <v>800</v>
      </c>
      <c r="D92" s="30"/>
      <c r="E92" s="30">
        <v>0</v>
      </c>
      <c r="F92" s="29">
        <v>84239</v>
      </c>
      <c r="G92" s="30"/>
      <c r="H92" s="30">
        <v>0</v>
      </c>
      <c r="I92" s="30"/>
    </row>
    <row r="93" spans="1:9" ht="30">
      <c r="A93" s="28" t="s">
        <v>150</v>
      </c>
      <c r="B93" s="28"/>
      <c r="C93" s="30">
        <v>71</v>
      </c>
      <c r="D93" s="30">
        <v>83</v>
      </c>
      <c r="E93" s="30">
        <v>54</v>
      </c>
      <c r="F93" s="30">
        <v>103</v>
      </c>
      <c r="G93" s="30">
        <v>77</v>
      </c>
      <c r="H93" s="30">
        <v>20</v>
      </c>
      <c r="I93" s="30">
        <v>55</v>
      </c>
    </row>
    <row r="94" spans="1:9" ht="30">
      <c r="A94" s="28" t="s">
        <v>151</v>
      </c>
      <c r="B94" s="28"/>
      <c r="C94" s="30"/>
      <c r="D94" s="29">
        <v>710564</v>
      </c>
      <c r="E94" s="30"/>
      <c r="F94" s="30"/>
      <c r="G94" s="29">
        <v>659264</v>
      </c>
      <c r="H94" s="30"/>
      <c r="I94" s="30">
        <v>98</v>
      </c>
    </row>
    <row r="95" spans="1:9">
      <c r="A95" s="28" t="s">
        <v>152</v>
      </c>
      <c r="B95" s="28"/>
      <c r="C95" s="29">
        <v>1646296</v>
      </c>
      <c r="D95" s="29">
        <v>-663866</v>
      </c>
      <c r="E95" s="30"/>
      <c r="F95" s="29">
        <v>243817</v>
      </c>
      <c r="G95" s="29">
        <v>-297670</v>
      </c>
      <c r="H95" s="30"/>
      <c r="I95" s="30">
        <v>61</v>
      </c>
    </row>
  </sheetData>
  <mergeCells count="7">
    <mergeCell ref="I4:I5"/>
    <mergeCell ref="A1:G1"/>
    <mergeCell ref="A2:G2"/>
    <mergeCell ref="B4:B5"/>
    <mergeCell ref="A4:A5"/>
    <mergeCell ref="C4:E4"/>
    <mergeCell ref="F4:H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2017-10-30T12:36:16Z</dcterms:modified>
</cp:coreProperties>
</file>