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AR31" i="1"/>
  <c r="AY7"/>
  <c r="AY8"/>
  <c r="AY9"/>
  <c r="AY10"/>
  <c r="AY11"/>
  <c r="AY12"/>
  <c r="AY13"/>
  <c r="AY14"/>
  <c r="AY15"/>
  <c r="AY16"/>
  <c r="AY17"/>
  <c r="AY18"/>
  <c r="AY19"/>
  <c r="AY20"/>
  <c r="AY21"/>
  <c r="AY22"/>
  <c r="AY23"/>
  <c r="AY24"/>
  <c r="AY25"/>
  <c r="AY26"/>
  <c r="AY27"/>
  <c r="AY28"/>
  <c r="AY29"/>
  <c r="AY30"/>
  <c r="AY31"/>
  <c r="AY6"/>
  <c r="AX7"/>
  <c r="AX8"/>
  <c r="AX9"/>
  <c r="AX10"/>
  <c r="AX11"/>
  <c r="AX12"/>
  <c r="AX13"/>
  <c r="AX14"/>
  <c r="AX15"/>
  <c r="AX16"/>
  <c r="AX17"/>
  <c r="AX18"/>
  <c r="AX19"/>
  <c r="AX20"/>
  <c r="AX21"/>
  <c r="AX22"/>
  <c r="AX23"/>
  <c r="AX24"/>
  <c r="AX25"/>
  <c r="AX26"/>
  <c r="AX27"/>
  <c r="AX28"/>
  <c r="AX29"/>
  <c r="AX30"/>
  <c r="AX31"/>
  <c r="AX6"/>
  <c r="AE7"/>
  <c r="AE8"/>
  <c r="AE9"/>
  <c r="AE10"/>
  <c r="AE11"/>
  <c r="AE12"/>
  <c r="AE13"/>
  <c r="AE14"/>
  <c r="AE15"/>
  <c r="AE16"/>
  <c r="AE17"/>
  <c r="AE18"/>
  <c r="AE19"/>
  <c r="AE20"/>
  <c r="AE21"/>
  <c r="AE22"/>
  <c r="AE23"/>
  <c r="AE24"/>
  <c r="AE25"/>
  <c r="AE26"/>
  <c r="AE27"/>
  <c r="AE28"/>
  <c r="AE29"/>
  <c r="AE30"/>
  <c r="AE31"/>
  <c r="AE6"/>
  <c r="AX32"/>
  <c r="AY32"/>
  <c r="H30"/>
  <c r="AZ30" s="1"/>
  <c r="AD30"/>
  <c r="AR30"/>
  <c r="H31"/>
  <c r="AD31"/>
  <c r="H6"/>
  <c r="AD6"/>
  <c r="AR6"/>
  <c r="H7"/>
  <c r="AD7"/>
  <c r="AR7"/>
  <c r="H8"/>
  <c r="AD8"/>
  <c r="AR8"/>
  <c r="H9"/>
  <c r="AD9"/>
  <c r="AR9"/>
  <c r="H10"/>
  <c r="AD10"/>
  <c r="AR10"/>
  <c r="H11"/>
  <c r="AD11"/>
  <c r="AR11"/>
  <c r="H12"/>
  <c r="AD12"/>
  <c r="AR12"/>
  <c r="H13"/>
  <c r="AD13"/>
  <c r="AR13"/>
  <c r="H14"/>
  <c r="AD14"/>
  <c r="AR14"/>
  <c r="H15"/>
  <c r="AD15"/>
  <c r="AR15"/>
  <c r="H16"/>
  <c r="AD16"/>
  <c r="AR16"/>
  <c r="H17"/>
  <c r="AD17"/>
  <c r="AR17"/>
  <c r="H18"/>
  <c r="AD18"/>
  <c r="AR18"/>
  <c r="H19"/>
  <c r="AD19"/>
  <c r="AR19"/>
  <c r="H20"/>
  <c r="AD20"/>
  <c r="AR20"/>
  <c r="H21"/>
  <c r="AD21"/>
  <c r="AR21"/>
  <c r="H22"/>
  <c r="AD22"/>
  <c r="AR22"/>
  <c r="H23"/>
  <c r="AD23"/>
  <c r="AR23"/>
  <c r="H24"/>
  <c r="AD24"/>
  <c r="AR24"/>
  <c r="H25"/>
  <c r="AD25"/>
  <c r="AR25"/>
  <c r="H26"/>
  <c r="AD26"/>
  <c r="AR26"/>
  <c r="H27"/>
  <c r="AD27"/>
  <c r="AR27"/>
  <c r="H28"/>
  <c r="AD28"/>
  <c r="AR28"/>
  <c r="H29"/>
  <c r="AD29"/>
  <c r="AR29"/>
  <c r="I30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1"/>
  <c r="I32"/>
  <c r="AE32"/>
  <c r="AS6"/>
  <c r="AS7"/>
  <c r="AS8"/>
  <c r="AS9"/>
  <c r="AS10"/>
  <c r="AS11"/>
  <c r="AS12"/>
  <c r="AS13"/>
  <c r="AS14"/>
  <c r="AS15"/>
  <c r="AS16"/>
  <c r="AS17"/>
  <c r="AS18"/>
  <c r="AS19"/>
  <c r="AS20"/>
  <c r="AS21"/>
  <c r="AS22"/>
  <c r="AS23"/>
  <c r="AS24"/>
  <c r="AS25"/>
  <c r="AS26"/>
  <c r="AS27"/>
  <c r="AS28"/>
  <c r="AS29"/>
  <c r="AS30"/>
  <c r="BA30" s="1"/>
  <c r="BB30" s="1"/>
  <c r="AS31"/>
  <c r="AS32"/>
  <c r="BA31"/>
  <c r="AU32"/>
  <c r="AV32"/>
  <c r="AW32"/>
  <c r="AT32"/>
  <c r="R32"/>
  <c r="E32"/>
  <c r="F32"/>
  <c r="G32"/>
  <c r="D32"/>
  <c r="H32"/>
  <c r="K32"/>
  <c r="J32"/>
  <c r="M32"/>
  <c r="L32"/>
  <c r="AJ32"/>
  <c r="AK32"/>
  <c r="AH32"/>
  <c r="AI32"/>
  <c r="AF32"/>
  <c r="AG32"/>
  <c r="Y32"/>
  <c r="Z32"/>
  <c r="AA32"/>
  <c r="AB32"/>
  <c r="AC32"/>
  <c r="AD32"/>
  <c r="W32"/>
  <c r="X32"/>
  <c r="V32"/>
  <c r="S32"/>
  <c r="U32"/>
  <c r="Q32"/>
  <c r="BA29"/>
  <c r="BA28"/>
  <c r="BA27"/>
  <c r="BA26"/>
  <c r="BA25"/>
  <c r="BA24"/>
  <c r="BA23"/>
  <c r="BA22"/>
  <c r="BA21"/>
  <c r="BA20"/>
  <c r="BA19"/>
  <c r="BA18"/>
  <c r="BA17"/>
  <c r="BA16"/>
  <c r="BA15"/>
  <c r="BA14"/>
  <c r="BA13"/>
  <c r="BA12"/>
  <c r="BA11"/>
  <c r="BA10"/>
  <c r="BA9"/>
  <c r="BA8"/>
  <c r="BA7"/>
  <c r="BA6"/>
  <c r="T32"/>
  <c r="O32"/>
  <c r="N32"/>
  <c r="AQ32"/>
  <c r="AM32"/>
  <c r="C32"/>
  <c r="B32"/>
  <c r="AR32"/>
  <c r="AP32"/>
  <c r="AO32"/>
  <c r="AN32"/>
  <c r="AL32"/>
  <c r="P32"/>
  <c r="AZ29" l="1"/>
  <c r="BB29" s="1"/>
  <c r="AZ27"/>
  <c r="BB27" s="1"/>
  <c r="AZ25"/>
  <c r="BB25" s="1"/>
  <c r="AZ23"/>
  <c r="BB23" s="1"/>
  <c r="AZ21"/>
  <c r="BB21" s="1"/>
  <c r="AZ19"/>
  <c r="BB19" s="1"/>
  <c r="AZ17"/>
  <c r="BB17" s="1"/>
  <c r="AZ15"/>
  <c r="BB15" s="1"/>
  <c r="AZ13"/>
  <c r="BB13" s="1"/>
  <c r="AZ11"/>
  <c r="BB11" s="1"/>
  <c r="AZ9"/>
  <c r="BB9" s="1"/>
  <c r="AZ7"/>
  <c r="BB7" s="1"/>
  <c r="AZ31"/>
  <c r="BB31" s="1"/>
  <c r="BA32"/>
  <c r="AZ28"/>
  <c r="BB28" s="1"/>
  <c r="AZ26"/>
  <c r="BB26" s="1"/>
  <c r="AZ24"/>
  <c r="BB24" s="1"/>
  <c r="AZ22"/>
  <c r="BB22" s="1"/>
  <c r="AZ20"/>
  <c r="BB20" s="1"/>
  <c r="AZ18"/>
  <c r="BB18" s="1"/>
  <c r="AZ16"/>
  <c r="BB16" s="1"/>
  <c r="AZ14"/>
  <c r="BB14" s="1"/>
  <c r="AZ12"/>
  <c r="BB12" s="1"/>
  <c r="AZ10"/>
  <c r="BB10" s="1"/>
  <c r="AZ8"/>
  <c r="BB8" s="1"/>
  <c r="AZ6"/>
  <c r="BB6" s="1"/>
  <c r="AZ32" l="1"/>
  <c r="BB32" s="1"/>
</calcChain>
</file>

<file path=xl/sharedStrings.xml><?xml version="1.0" encoding="utf-8"?>
<sst xmlns="http://schemas.openxmlformats.org/spreadsheetml/2006/main" count="110" uniqueCount="60">
  <si>
    <t xml:space="preserve"> Бежаницкий </t>
  </si>
  <si>
    <t xml:space="preserve"> Великолукский  </t>
  </si>
  <si>
    <t xml:space="preserve">Гдовский </t>
  </si>
  <si>
    <t xml:space="preserve"> Дедовичский </t>
  </si>
  <si>
    <t>Дновский</t>
  </si>
  <si>
    <t xml:space="preserve"> Красногородский</t>
  </si>
  <si>
    <t xml:space="preserve"> Куньинский </t>
  </si>
  <si>
    <t xml:space="preserve"> Локнянский </t>
  </si>
  <si>
    <t xml:space="preserve"> Невельский </t>
  </si>
  <si>
    <t xml:space="preserve"> Новоржевский </t>
  </si>
  <si>
    <t xml:space="preserve"> Новосокольнический   </t>
  </si>
  <si>
    <t xml:space="preserve"> Опочецкий </t>
  </si>
  <si>
    <t xml:space="preserve"> Островский </t>
  </si>
  <si>
    <t xml:space="preserve"> Палкинский </t>
  </si>
  <si>
    <t xml:space="preserve"> Печорский </t>
  </si>
  <si>
    <t xml:space="preserve"> Плюсский </t>
  </si>
  <si>
    <t xml:space="preserve"> Порховский </t>
  </si>
  <si>
    <t xml:space="preserve">Псковский </t>
  </si>
  <si>
    <t xml:space="preserve"> Пустошкинский </t>
  </si>
  <si>
    <t xml:space="preserve"> Пушкиногорский </t>
  </si>
  <si>
    <t xml:space="preserve"> Пыталовский </t>
  </si>
  <si>
    <t xml:space="preserve"> Себежский </t>
  </si>
  <si>
    <t xml:space="preserve">Стругокрасненский </t>
  </si>
  <si>
    <t xml:space="preserve"> Усвятский </t>
  </si>
  <si>
    <t>г. Великие Луки</t>
  </si>
  <si>
    <t>г. Псков</t>
  </si>
  <si>
    <t>Итого</t>
  </si>
  <si>
    <t>Сведения</t>
  </si>
  <si>
    <t xml:space="preserve">о предоставленных бюджетам муниципальных образований межбюджетных трансфертов </t>
  </si>
  <si>
    <t>Наименование районов и городов</t>
  </si>
  <si>
    <t>утверждено</t>
  </si>
  <si>
    <t>исполнено</t>
  </si>
  <si>
    <t>Всего (тыс.руб.)</t>
  </si>
  <si>
    <t>Дотации-всего</t>
  </si>
  <si>
    <t>Дотации на поддержку мер по обеспечению сбалансированности бюджетов</t>
  </si>
  <si>
    <t>Дотации на выравнивание бюджетной обеспеченности</t>
  </si>
  <si>
    <t>Субсидии-всего</t>
  </si>
  <si>
    <t>Субсидии на реализацию федеральных программ</t>
  </si>
  <si>
    <t>Субсидии на софинансирование капитальных вложений в объекты муниципальной собственности</t>
  </si>
  <si>
    <t>Субсидии на создание в общеобразовательных организациях, расположенных св сельской местности, условий для занятий физической культурой и спортом</t>
  </si>
  <si>
    <t>Субсидии на поддержку отраслей культуры</t>
  </si>
  <si>
    <t>Прочие субсидии</t>
  </si>
  <si>
    <t>Субвенции на выполнение передаваемых полномочий субъектов Российской Федерации</t>
  </si>
  <si>
    <t>Субвенции на предоставление жилых помещений детям-сиротам и детям, оставшимся без попечения родителей</t>
  </si>
  <si>
    <t>Субвенции на государственную регистрацию актов гражданского состояния</t>
  </si>
  <si>
    <t>Субвенции-всего</t>
  </si>
  <si>
    <t>Субсидии на обеспечение развития и укрепления материально-технической базы муниципальных домов культуры</t>
  </si>
  <si>
    <t>Субсидии на реализацию государственной программы "Доступная среда" на 2011- 2020 годы</t>
  </si>
  <si>
    <t>Субсидии по содествию создания новых мест в общеобразовательных организациях</t>
  </si>
  <si>
    <t>Субвенции на ежемесячное денежное вознаграждение за классное руководство</t>
  </si>
  <si>
    <t>Субвенции на компенсацию части платы, взимаемой с родителей (законных представителей) за присмотр и уход за детьми, посещающими образовательные организации</t>
  </si>
  <si>
    <t>% исполнения</t>
  </si>
  <si>
    <t>Субвенции на осуществление первичного воинского учета на территориях, где отсутствуют военные комиссариаты</t>
  </si>
  <si>
    <t>Прочие дотации бюджетам муниципальных районов</t>
  </si>
  <si>
    <t>Субсидии бюджетам муниципальных районов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</si>
  <si>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Субсидии бюджетам муниципальных районов  на поддержку обустройства мест массового отдыха населения (городских парков)</t>
  </si>
  <si>
    <t>Всего межбюджетные трансферты</t>
  </si>
  <si>
    <t>Межбюджетные трансферты, передаваемые бюджетам городских округов на финансовое обеспечение дорожной деятельности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</si>
  <si>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</si>
  <si>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на 1 октября 2017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</si>
</sst>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"/>
  </numFmts>
  <fonts count="9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4" fillId="0" borderId="1" xfId="0" applyFont="1" applyBorder="1"/>
    <xf numFmtId="0" fontId="3" fillId="0" borderId="1" xfId="0" applyFont="1" applyFill="1" applyBorder="1" applyAlignment="1">
      <alignment horizontal="center" wrapText="1"/>
    </xf>
    <xf numFmtId="164" fontId="1" fillId="0" borderId="1" xfId="0" applyNumberFormat="1" applyFont="1" applyBorder="1"/>
    <xf numFmtId="0" fontId="3" fillId="2" borderId="1" xfId="0" applyFont="1" applyFill="1" applyBorder="1" applyAlignment="1">
      <alignment horizontal="center" wrapText="1"/>
    </xf>
    <xf numFmtId="3" fontId="5" fillId="2" borderId="1" xfId="0" applyNumberFormat="1" applyFont="1" applyFill="1" applyBorder="1"/>
    <xf numFmtId="3" fontId="6" fillId="2" borderId="1" xfId="0" applyNumberFormat="1" applyFont="1" applyFill="1" applyBorder="1"/>
    <xf numFmtId="3" fontId="3" fillId="2" borderId="1" xfId="0" applyNumberFormat="1" applyFont="1" applyFill="1" applyBorder="1"/>
    <xf numFmtId="3" fontId="3" fillId="3" borderId="1" xfId="0" applyNumberFormat="1" applyFont="1" applyFill="1" applyBorder="1"/>
    <xf numFmtId="0" fontId="3" fillId="3" borderId="1" xfId="0" applyFont="1" applyFill="1" applyBorder="1" applyAlignment="1">
      <alignment horizontal="center" wrapText="1"/>
    </xf>
    <xf numFmtId="3" fontId="5" fillId="3" borderId="1" xfId="0" applyNumberFormat="1" applyFont="1" applyFill="1" applyBorder="1"/>
    <xf numFmtId="3" fontId="6" fillId="3" borderId="1" xfId="0" applyNumberFormat="1" applyFont="1" applyFill="1" applyBorder="1"/>
    <xf numFmtId="0" fontId="1" fillId="4" borderId="1" xfId="0" applyFont="1" applyFill="1" applyBorder="1"/>
    <xf numFmtId="3" fontId="7" fillId="4" borderId="1" xfId="0" applyNumberFormat="1" applyFont="1" applyFill="1" applyBorder="1"/>
    <xf numFmtId="3" fontId="3" fillId="4" borderId="1" xfId="0" applyNumberFormat="1" applyFont="1" applyFill="1" applyBorder="1"/>
    <xf numFmtId="164" fontId="1" fillId="4" borderId="1" xfId="0" applyNumberFormat="1" applyFont="1" applyFill="1" applyBorder="1"/>
    <xf numFmtId="3" fontId="0" fillId="2" borderId="2" xfId="0" applyNumberFormat="1" applyFont="1" applyFill="1" applyBorder="1" applyAlignment="1">
      <alignment horizontal="right"/>
    </xf>
    <xf numFmtId="3" fontId="0" fillId="3" borderId="2" xfId="0" applyNumberFormat="1" applyFont="1" applyFill="1" applyBorder="1" applyAlignment="1">
      <alignment horizontal="right"/>
    </xf>
    <xf numFmtId="165" fontId="0" fillId="3" borderId="2" xfId="0" applyNumberFormat="1" applyFont="1" applyFill="1" applyBorder="1" applyAlignment="1">
      <alignment horizontal="right"/>
    </xf>
    <xf numFmtId="0" fontId="3" fillId="3" borderId="3" xfId="0" applyFont="1" applyFill="1" applyBorder="1" applyAlignment="1">
      <alignment horizontal="center" wrapText="1"/>
    </xf>
    <xf numFmtId="4" fontId="0" fillId="2" borderId="2" xfId="0" applyNumberFormat="1" applyFont="1" applyFill="1" applyBorder="1" applyAlignment="1">
      <alignment horizontal="right"/>
    </xf>
    <xf numFmtId="4" fontId="0" fillId="3" borderId="2" xfId="0" applyNumberFormat="1" applyFont="1" applyFill="1" applyBorder="1" applyAlignment="1">
      <alignment horizontal="right"/>
    </xf>
    <xf numFmtId="165" fontId="0" fillId="2" borderId="2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6" borderId="1" xfId="0" applyFont="1" applyFill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5" borderId="1" xfId="0" applyFont="1" applyFill="1" applyBorder="1" applyAlignment="1">
      <alignment horizontal="center" wrapText="1"/>
    </xf>
    <xf numFmtId="0" fontId="3" fillId="5" borderId="3" xfId="0" applyFont="1" applyFill="1" applyBorder="1" applyAlignment="1">
      <alignment horizontal="center" wrapText="1"/>
    </xf>
    <xf numFmtId="0" fontId="3" fillId="5" borderId="4" xfId="0" applyFont="1" applyFill="1" applyBorder="1" applyAlignment="1">
      <alignment horizontal="center" wrapText="1"/>
    </xf>
    <xf numFmtId="0" fontId="2" fillId="0" borderId="0" xfId="0" applyFont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B32"/>
  <sheetViews>
    <sheetView tabSelected="1" topLeftCell="A3" zoomScaleNormal="100" workbookViewId="0">
      <pane xSplit="1" ySplit="2" topLeftCell="AF5" activePane="bottomRight" state="frozen"/>
      <selection activeCell="A3" sqref="A3"/>
      <selection pane="topRight" activeCell="B3" sqref="B3"/>
      <selection pane="bottomLeft" activeCell="A5" sqref="A5"/>
      <selection pane="bottomRight" activeCell="A33" sqref="A33:XFD33"/>
    </sheetView>
  </sheetViews>
  <sheetFormatPr defaultRowHeight="15"/>
  <cols>
    <col min="1" max="1" width="23" customWidth="1"/>
    <col min="2" max="2" width="12.85546875" customWidth="1"/>
    <col min="3" max="3" width="13.7109375" customWidth="1"/>
    <col min="4" max="4" width="13" customWidth="1"/>
    <col min="5" max="7" width="12.85546875" customWidth="1"/>
    <col min="8" max="9" width="10.7109375" customWidth="1"/>
    <col min="10" max="10" width="15.5703125" customWidth="1"/>
    <col min="11" max="11" width="15" customWidth="1"/>
    <col min="12" max="12" width="18.140625" customWidth="1"/>
    <col min="13" max="13" width="17.7109375" customWidth="1"/>
    <col min="14" max="14" width="14.42578125" customWidth="1"/>
    <col min="15" max="15" width="13.5703125" customWidth="1"/>
    <col min="16" max="16" width="15.42578125" customWidth="1"/>
    <col min="17" max="17" width="16.140625" customWidth="1"/>
    <col min="18" max="18" width="12.7109375" customWidth="1"/>
    <col min="19" max="19" width="13.28515625" customWidth="1"/>
    <col min="20" max="20" width="16.5703125" customWidth="1"/>
    <col min="21" max="21" width="10.7109375" customWidth="1"/>
    <col min="22" max="22" width="16.85546875" customWidth="1"/>
    <col min="23" max="23" width="13.42578125" customWidth="1"/>
    <col min="24" max="24" width="13.140625" customWidth="1"/>
    <col min="25" max="25" width="13" customWidth="1"/>
    <col min="26" max="26" width="12.85546875" customWidth="1"/>
    <col min="27" max="27" width="10.7109375" customWidth="1"/>
    <col min="28" max="28" width="14.7109375" customWidth="1"/>
    <col min="29" max="29" width="14.42578125" customWidth="1"/>
    <col min="30" max="30" width="13.42578125" customWidth="1"/>
    <col min="31" max="31" width="11.42578125" customWidth="1"/>
    <col min="32" max="32" width="13.28515625" customWidth="1"/>
    <col min="33" max="33" width="11.42578125" customWidth="1"/>
    <col min="34" max="34" width="15.42578125" customWidth="1"/>
    <col min="35" max="35" width="14.7109375" customWidth="1"/>
    <col min="36" max="36" width="11.42578125" customWidth="1"/>
    <col min="37" max="37" width="12.85546875" customWidth="1"/>
    <col min="38" max="38" width="14.28515625" customWidth="1"/>
    <col min="39" max="39" width="13.7109375" customWidth="1"/>
    <col min="40" max="45" width="11.42578125" customWidth="1"/>
    <col min="46" max="46" width="14" customWidth="1"/>
    <col min="47" max="47" width="16.140625" customWidth="1"/>
    <col min="48" max="48" width="14.28515625" customWidth="1"/>
    <col min="49" max="49" width="12.7109375" customWidth="1"/>
    <col min="50" max="50" width="10.85546875" customWidth="1"/>
    <col min="51" max="51" width="11.5703125" customWidth="1"/>
    <col min="52" max="52" width="11.140625" customWidth="1"/>
    <col min="53" max="53" width="13" customWidth="1"/>
    <col min="54" max="54" width="11.85546875" customWidth="1"/>
  </cols>
  <sheetData>
    <row r="1" spans="1:54" ht="15.75">
      <c r="A1" s="30" t="s">
        <v>27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  <c r="BA1" s="30"/>
    </row>
    <row r="2" spans="1:54">
      <c r="A2" s="31" t="s">
        <v>28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</row>
    <row r="3" spans="1:54">
      <c r="A3" s="32" t="s">
        <v>59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2"/>
      <c r="BA3" s="32"/>
    </row>
    <row r="4" spans="1:54" ht="109.5" customHeight="1">
      <c r="A4" s="33" t="s">
        <v>29</v>
      </c>
      <c r="B4" s="23" t="s">
        <v>35</v>
      </c>
      <c r="C4" s="23"/>
      <c r="D4" s="23" t="s">
        <v>34</v>
      </c>
      <c r="E4" s="23"/>
      <c r="F4" s="25" t="s">
        <v>53</v>
      </c>
      <c r="G4" s="26"/>
      <c r="H4" s="24" t="s">
        <v>33</v>
      </c>
      <c r="I4" s="24"/>
      <c r="J4" s="23" t="s">
        <v>37</v>
      </c>
      <c r="K4" s="23"/>
      <c r="L4" s="23" t="s">
        <v>38</v>
      </c>
      <c r="M4" s="23"/>
      <c r="N4" s="23" t="s">
        <v>47</v>
      </c>
      <c r="O4" s="23"/>
      <c r="P4" s="23" t="s">
        <v>39</v>
      </c>
      <c r="Q4" s="23"/>
      <c r="R4" s="23" t="s">
        <v>40</v>
      </c>
      <c r="S4" s="23"/>
      <c r="T4" s="23" t="s">
        <v>48</v>
      </c>
      <c r="U4" s="23"/>
      <c r="V4" s="25" t="s">
        <v>54</v>
      </c>
      <c r="W4" s="26"/>
      <c r="X4" s="23" t="s">
        <v>46</v>
      </c>
      <c r="Y4" s="23"/>
      <c r="Z4" s="25" t="s">
        <v>55</v>
      </c>
      <c r="AA4" s="26"/>
      <c r="AB4" s="23" t="s">
        <v>41</v>
      </c>
      <c r="AC4" s="23"/>
      <c r="AD4" s="24" t="s">
        <v>36</v>
      </c>
      <c r="AE4" s="24"/>
      <c r="AF4" s="23" t="s">
        <v>49</v>
      </c>
      <c r="AG4" s="23"/>
      <c r="AH4" s="23" t="s">
        <v>42</v>
      </c>
      <c r="AI4" s="23"/>
      <c r="AJ4" s="23" t="s">
        <v>50</v>
      </c>
      <c r="AK4" s="23"/>
      <c r="AL4" s="23" t="s">
        <v>43</v>
      </c>
      <c r="AM4" s="23"/>
      <c r="AN4" s="23" t="s">
        <v>52</v>
      </c>
      <c r="AO4" s="23"/>
      <c r="AP4" s="23" t="s">
        <v>44</v>
      </c>
      <c r="AQ4" s="23"/>
      <c r="AR4" s="24" t="s">
        <v>45</v>
      </c>
      <c r="AS4" s="24"/>
      <c r="AT4" s="28" t="s">
        <v>57</v>
      </c>
      <c r="AU4" s="29"/>
      <c r="AV4" s="27" t="s">
        <v>58</v>
      </c>
      <c r="AW4" s="28"/>
      <c r="AX4" s="24" t="s">
        <v>56</v>
      </c>
      <c r="AY4" s="24"/>
      <c r="AZ4" s="24" t="s">
        <v>32</v>
      </c>
      <c r="BA4" s="24"/>
      <c r="BB4" s="24"/>
    </row>
    <row r="5" spans="1:54" ht="25.5" customHeight="1">
      <c r="A5" s="33"/>
      <c r="B5" s="4" t="s">
        <v>30</v>
      </c>
      <c r="C5" s="9" t="s">
        <v>31</v>
      </c>
      <c r="D5" s="4" t="s">
        <v>30</v>
      </c>
      <c r="E5" s="9" t="s">
        <v>31</v>
      </c>
      <c r="F5" s="4" t="s">
        <v>30</v>
      </c>
      <c r="G5" s="9" t="s">
        <v>31</v>
      </c>
      <c r="H5" s="4" t="s">
        <v>30</v>
      </c>
      <c r="I5" s="9" t="s">
        <v>31</v>
      </c>
      <c r="J5" s="4" t="s">
        <v>30</v>
      </c>
      <c r="K5" s="9" t="s">
        <v>31</v>
      </c>
      <c r="L5" s="4" t="s">
        <v>30</v>
      </c>
      <c r="M5" s="9" t="s">
        <v>31</v>
      </c>
      <c r="N5" s="4" t="s">
        <v>30</v>
      </c>
      <c r="O5" s="9" t="s">
        <v>31</v>
      </c>
      <c r="P5" s="4" t="s">
        <v>30</v>
      </c>
      <c r="Q5" s="9" t="s">
        <v>31</v>
      </c>
      <c r="R5" s="4" t="s">
        <v>30</v>
      </c>
      <c r="S5" s="9" t="s">
        <v>31</v>
      </c>
      <c r="T5" s="4" t="s">
        <v>30</v>
      </c>
      <c r="U5" s="9" t="s">
        <v>31</v>
      </c>
      <c r="V5" s="4" t="s">
        <v>30</v>
      </c>
      <c r="W5" s="9" t="s">
        <v>31</v>
      </c>
      <c r="X5" s="4" t="s">
        <v>30</v>
      </c>
      <c r="Y5" s="9" t="s">
        <v>31</v>
      </c>
      <c r="Z5" s="4" t="s">
        <v>30</v>
      </c>
      <c r="AA5" s="9" t="s">
        <v>31</v>
      </c>
      <c r="AB5" s="4" t="s">
        <v>30</v>
      </c>
      <c r="AC5" s="9" t="s">
        <v>31</v>
      </c>
      <c r="AD5" s="4" t="s">
        <v>30</v>
      </c>
      <c r="AE5" s="9" t="s">
        <v>31</v>
      </c>
      <c r="AF5" s="4" t="s">
        <v>30</v>
      </c>
      <c r="AG5" s="9" t="s">
        <v>31</v>
      </c>
      <c r="AH5" s="4" t="s">
        <v>30</v>
      </c>
      <c r="AI5" s="9" t="s">
        <v>31</v>
      </c>
      <c r="AJ5" s="4" t="s">
        <v>30</v>
      </c>
      <c r="AK5" s="9" t="s">
        <v>31</v>
      </c>
      <c r="AL5" s="4" t="s">
        <v>30</v>
      </c>
      <c r="AM5" s="9" t="s">
        <v>31</v>
      </c>
      <c r="AN5" s="4" t="s">
        <v>30</v>
      </c>
      <c r="AO5" s="9" t="s">
        <v>31</v>
      </c>
      <c r="AP5" s="4" t="s">
        <v>30</v>
      </c>
      <c r="AQ5" s="9" t="s">
        <v>31</v>
      </c>
      <c r="AR5" s="4" t="s">
        <v>30</v>
      </c>
      <c r="AS5" s="9" t="s">
        <v>31</v>
      </c>
      <c r="AT5" s="4" t="s">
        <v>30</v>
      </c>
      <c r="AU5" s="9" t="s">
        <v>31</v>
      </c>
      <c r="AV5" s="4" t="s">
        <v>30</v>
      </c>
      <c r="AW5" s="19" t="s">
        <v>31</v>
      </c>
      <c r="AX5" s="4" t="s">
        <v>30</v>
      </c>
      <c r="AY5" s="9" t="s">
        <v>31</v>
      </c>
      <c r="AZ5" s="4" t="s">
        <v>30</v>
      </c>
      <c r="BA5" s="9" t="s">
        <v>31</v>
      </c>
      <c r="BB5" s="2" t="s">
        <v>51</v>
      </c>
    </row>
    <row r="6" spans="1:54">
      <c r="A6" s="1" t="s">
        <v>0</v>
      </c>
      <c r="B6" s="16">
        <v>43414</v>
      </c>
      <c r="C6" s="17">
        <v>33166</v>
      </c>
      <c r="D6" s="16">
        <v>415</v>
      </c>
      <c r="E6" s="17">
        <v>415</v>
      </c>
      <c r="F6" s="16">
        <v>800</v>
      </c>
      <c r="G6" s="17">
        <v>800</v>
      </c>
      <c r="H6" s="5">
        <f>B6+D6+F6</f>
        <v>44629</v>
      </c>
      <c r="I6" s="10">
        <f>C6+E6+G6</f>
        <v>34381</v>
      </c>
      <c r="J6" s="22"/>
      <c r="K6" s="18"/>
      <c r="L6" s="16">
        <v>39726</v>
      </c>
      <c r="M6" s="17">
        <v>12576</v>
      </c>
      <c r="N6" s="5"/>
      <c r="O6" s="10"/>
      <c r="P6" s="16">
        <v>1040</v>
      </c>
      <c r="Q6" s="17">
        <v>1040</v>
      </c>
      <c r="R6" s="16">
        <v>47</v>
      </c>
      <c r="S6" s="17">
        <v>47</v>
      </c>
      <c r="T6" s="5"/>
      <c r="U6" s="10"/>
      <c r="V6" s="16">
        <v>3882</v>
      </c>
      <c r="W6" s="17"/>
      <c r="X6" s="22"/>
      <c r="Y6" s="18"/>
      <c r="Z6" s="22"/>
      <c r="AA6" s="18"/>
      <c r="AB6" s="16">
        <v>18208</v>
      </c>
      <c r="AC6" s="17">
        <v>10324</v>
      </c>
      <c r="AD6" s="5">
        <f>J6+L6+N6+P6+R6+T6+X6+AB6+V6+Z6</f>
        <v>62903</v>
      </c>
      <c r="AE6" s="10">
        <f>AC6+AA6+Y6+W6+U6+S6+Q6+O6+M6+K6</f>
        <v>23987</v>
      </c>
      <c r="AF6" s="16">
        <v>796</v>
      </c>
      <c r="AG6" s="17">
        <v>572</v>
      </c>
      <c r="AH6" s="16">
        <v>56377</v>
      </c>
      <c r="AI6" s="17">
        <v>40939</v>
      </c>
      <c r="AJ6" s="16">
        <v>1638</v>
      </c>
      <c r="AK6" s="17">
        <v>1074</v>
      </c>
      <c r="AL6" s="16">
        <v>5009</v>
      </c>
      <c r="AM6" s="17">
        <v>5009</v>
      </c>
      <c r="AN6" s="16">
        <v>326</v>
      </c>
      <c r="AO6" s="17">
        <v>244</v>
      </c>
      <c r="AP6" s="16"/>
      <c r="AQ6" s="18"/>
      <c r="AR6" s="5">
        <f>AF6+AH6+AJ6+AL6+AN6+AP6</f>
        <v>64146</v>
      </c>
      <c r="AS6" s="10">
        <f>AG6+AI6+AK6+AM6+AO6+AQ6</f>
        <v>47838</v>
      </c>
      <c r="AT6" s="5"/>
      <c r="AU6" s="10"/>
      <c r="AV6" s="16">
        <v>123</v>
      </c>
      <c r="AW6" s="17">
        <v>98</v>
      </c>
      <c r="AX6" s="5">
        <f>AT6+AV6</f>
        <v>123</v>
      </c>
      <c r="AY6" s="10">
        <f>AU6+AW6</f>
        <v>98</v>
      </c>
      <c r="AZ6" s="7">
        <f t="shared" ref="AZ6:AZ31" si="0">H6+AD6+AR6+AX6</f>
        <v>171801</v>
      </c>
      <c r="BA6" s="8">
        <f t="shared" ref="BA6:BA31" si="1">I6+AE6+AS6+AY6</f>
        <v>106304</v>
      </c>
      <c r="BB6" s="3">
        <f>BA6/AZ6*100</f>
        <v>61.876240534106316</v>
      </c>
    </row>
    <row r="7" spans="1:54">
      <c r="A7" s="1" t="s">
        <v>1</v>
      </c>
      <c r="B7" s="16">
        <v>53494</v>
      </c>
      <c r="C7" s="17">
        <v>42899</v>
      </c>
      <c r="D7" s="16">
        <v>13223</v>
      </c>
      <c r="E7" s="17">
        <v>9500</v>
      </c>
      <c r="F7" s="16"/>
      <c r="G7" s="17"/>
      <c r="H7" s="5">
        <f t="shared" ref="H7:H31" si="2">B7+D7+F7</f>
        <v>66717</v>
      </c>
      <c r="I7" s="10">
        <f t="shared" ref="I7:I31" si="3">C7+E7+G7</f>
        <v>52399</v>
      </c>
      <c r="J7" s="22"/>
      <c r="K7" s="18"/>
      <c r="L7" s="16">
        <v>55689</v>
      </c>
      <c r="M7" s="17">
        <v>46546</v>
      </c>
      <c r="N7" s="5"/>
      <c r="O7" s="10"/>
      <c r="P7" s="16">
        <v>1040</v>
      </c>
      <c r="Q7" s="17">
        <v>1040</v>
      </c>
      <c r="R7" s="16">
        <v>49</v>
      </c>
      <c r="S7" s="17">
        <v>49</v>
      </c>
      <c r="T7" s="5"/>
      <c r="U7" s="10"/>
      <c r="V7" s="16">
        <v>2484</v>
      </c>
      <c r="W7" s="17"/>
      <c r="X7" s="16">
        <v>1222</v>
      </c>
      <c r="Y7" s="17"/>
      <c r="Z7" s="22"/>
      <c r="AA7" s="18"/>
      <c r="AB7" s="16">
        <v>33022</v>
      </c>
      <c r="AC7" s="17">
        <v>16452</v>
      </c>
      <c r="AD7" s="5">
        <f t="shared" ref="AD7:AD31" si="4">J7+L7+N7+P7+R7+T7+X7+AB7+V7+Z7</f>
        <v>93506</v>
      </c>
      <c r="AE7" s="10">
        <f t="shared" ref="AE7:AE31" si="5">AC7+AA7+Y7+W7+U7+S7+Q7+O7+M7+K7</f>
        <v>64087</v>
      </c>
      <c r="AF7" s="16">
        <v>1175</v>
      </c>
      <c r="AG7" s="17">
        <v>881</v>
      </c>
      <c r="AH7" s="16">
        <v>84086</v>
      </c>
      <c r="AI7" s="17">
        <v>67969</v>
      </c>
      <c r="AJ7" s="16">
        <v>2516</v>
      </c>
      <c r="AK7" s="17">
        <v>1772</v>
      </c>
      <c r="AL7" s="16">
        <v>1087</v>
      </c>
      <c r="AM7" s="17">
        <v>1087</v>
      </c>
      <c r="AN7" s="16">
        <v>574</v>
      </c>
      <c r="AO7" s="17">
        <v>430</v>
      </c>
      <c r="AP7" s="16">
        <v>1</v>
      </c>
      <c r="AQ7" s="18"/>
      <c r="AR7" s="5">
        <f t="shared" ref="AR7:AR31" si="6">AF7+AH7+AJ7+AL7+AN7+AP7</f>
        <v>89439</v>
      </c>
      <c r="AS7" s="10">
        <f t="shared" ref="AS7:AS31" si="7">AG7+AI7+AK7+AM7+AO7+AQ7</f>
        <v>72139</v>
      </c>
      <c r="AT7" s="5"/>
      <c r="AU7" s="10"/>
      <c r="AV7" s="16">
        <v>205</v>
      </c>
      <c r="AW7" s="17">
        <v>53</v>
      </c>
      <c r="AX7" s="5">
        <f t="shared" ref="AX7:AX31" si="8">AT7+AV7</f>
        <v>205</v>
      </c>
      <c r="AY7" s="10">
        <f t="shared" ref="AY7:AY31" si="9">AU7+AW7</f>
        <v>53</v>
      </c>
      <c r="AZ7" s="7">
        <f t="shared" si="0"/>
        <v>249867</v>
      </c>
      <c r="BA7" s="8">
        <f t="shared" si="1"/>
        <v>188678</v>
      </c>
      <c r="BB7" s="3">
        <f t="shared" ref="BB7:BB32" si="10">BA7/AZ7*100</f>
        <v>75.511372049930557</v>
      </c>
    </row>
    <row r="8" spans="1:54">
      <c r="A8" s="1" t="s">
        <v>2</v>
      </c>
      <c r="B8" s="16">
        <v>34155</v>
      </c>
      <c r="C8" s="17">
        <v>26333</v>
      </c>
      <c r="D8" s="16">
        <v>14887</v>
      </c>
      <c r="E8" s="17">
        <v>11288</v>
      </c>
      <c r="F8" s="16"/>
      <c r="G8" s="17"/>
      <c r="H8" s="5">
        <f t="shared" si="2"/>
        <v>49042</v>
      </c>
      <c r="I8" s="10">
        <f t="shared" si="3"/>
        <v>37621</v>
      </c>
      <c r="J8" s="22"/>
      <c r="K8" s="18"/>
      <c r="L8" s="16">
        <v>1500</v>
      </c>
      <c r="M8" s="17"/>
      <c r="N8" s="5"/>
      <c r="O8" s="10"/>
      <c r="P8" s="16"/>
      <c r="Q8" s="17"/>
      <c r="R8" s="16">
        <v>46</v>
      </c>
      <c r="S8" s="17">
        <v>46</v>
      </c>
      <c r="T8" s="5"/>
      <c r="U8" s="10"/>
      <c r="V8" s="16">
        <v>3385</v>
      </c>
      <c r="W8" s="17"/>
      <c r="X8" s="16">
        <v>334</v>
      </c>
      <c r="Y8" s="17">
        <v>334</v>
      </c>
      <c r="Z8" s="22"/>
      <c r="AA8" s="18"/>
      <c r="AB8" s="16">
        <v>16116</v>
      </c>
      <c r="AC8" s="17">
        <v>6834</v>
      </c>
      <c r="AD8" s="5">
        <f t="shared" si="4"/>
        <v>21381</v>
      </c>
      <c r="AE8" s="10">
        <f t="shared" si="5"/>
        <v>7214</v>
      </c>
      <c r="AF8" s="16">
        <v>892</v>
      </c>
      <c r="AG8" s="17">
        <v>661</v>
      </c>
      <c r="AH8" s="16">
        <v>56479</v>
      </c>
      <c r="AI8" s="17">
        <v>49136</v>
      </c>
      <c r="AJ8" s="16">
        <v>2032</v>
      </c>
      <c r="AK8" s="17">
        <v>1456</v>
      </c>
      <c r="AL8" s="16">
        <v>2947</v>
      </c>
      <c r="AM8" s="17">
        <v>2947</v>
      </c>
      <c r="AN8" s="16">
        <v>569</v>
      </c>
      <c r="AO8" s="17">
        <v>427</v>
      </c>
      <c r="AP8" s="16"/>
      <c r="AQ8" s="18"/>
      <c r="AR8" s="5">
        <f t="shared" si="6"/>
        <v>62919</v>
      </c>
      <c r="AS8" s="10">
        <f t="shared" si="7"/>
        <v>54627</v>
      </c>
      <c r="AT8" s="5"/>
      <c r="AU8" s="10"/>
      <c r="AV8" s="16">
        <v>644</v>
      </c>
      <c r="AW8" s="17">
        <v>256</v>
      </c>
      <c r="AX8" s="5">
        <f t="shared" si="8"/>
        <v>644</v>
      </c>
      <c r="AY8" s="10">
        <f t="shared" si="9"/>
        <v>256</v>
      </c>
      <c r="AZ8" s="7">
        <f t="shared" si="0"/>
        <v>133986</v>
      </c>
      <c r="BA8" s="8">
        <f t="shared" si="1"/>
        <v>99718</v>
      </c>
      <c r="BB8" s="3">
        <f t="shared" si="10"/>
        <v>74.424193572462798</v>
      </c>
    </row>
    <row r="9" spans="1:54">
      <c r="A9" s="1" t="s">
        <v>3</v>
      </c>
      <c r="B9" s="16">
        <v>40600</v>
      </c>
      <c r="C9" s="17">
        <v>31045</v>
      </c>
      <c r="D9" s="16">
        <v>2000</v>
      </c>
      <c r="E9" s="17">
        <v>2000</v>
      </c>
      <c r="F9" s="16"/>
      <c r="G9" s="17"/>
      <c r="H9" s="5">
        <f t="shared" si="2"/>
        <v>42600</v>
      </c>
      <c r="I9" s="10">
        <f t="shared" si="3"/>
        <v>33045</v>
      </c>
      <c r="J9" s="22"/>
      <c r="K9" s="18"/>
      <c r="L9" s="16"/>
      <c r="M9" s="17"/>
      <c r="N9" s="5"/>
      <c r="O9" s="10"/>
      <c r="P9" s="16">
        <v>1040</v>
      </c>
      <c r="Q9" s="17">
        <v>1040</v>
      </c>
      <c r="R9" s="16">
        <v>46</v>
      </c>
      <c r="S9" s="17">
        <v>46</v>
      </c>
      <c r="T9" s="5"/>
      <c r="U9" s="10"/>
      <c r="V9" s="16">
        <v>3354</v>
      </c>
      <c r="W9" s="17"/>
      <c r="X9" s="16">
        <v>1056</v>
      </c>
      <c r="Y9" s="17">
        <v>1056</v>
      </c>
      <c r="Z9" s="22"/>
      <c r="AA9" s="18"/>
      <c r="AB9" s="16">
        <v>20649</v>
      </c>
      <c r="AC9" s="17">
        <v>10915</v>
      </c>
      <c r="AD9" s="5">
        <f t="shared" si="4"/>
        <v>26145</v>
      </c>
      <c r="AE9" s="10">
        <f t="shared" si="5"/>
        <v>13057</v>
      </c>
      <c r="AF9" s="16">
        <v>1052</v>
      </c>
      <c r="AG9" s="17">
        <v>754</v>
      </c>
      <c r="AH9" s="16">
        <v>73245</v>
      </c>
      <c r="AI9" s="17">
        <v>58673</v>
      </c>
      <c r="AJ9" s="16">
        <v>2447</v>
      </c>
      <c r="AK9" s="17">
        <v>1779</v>
      </c>
      <c r="AL9" s="16"/>
      <c r="AM9" s="17"/>
      <c r="AN9" s="16">
        <v>551</v>
      </c>
      <c r="AO9" s="17">
        <v>413</v>
      </c>
      <c r="AP9" s="16"/>
      <c r="AQ9" s="18"/>
      <c r="AR9" s="5">
        <f t="shared" si="6"/>
        <v>77295</v>
      </c>
      <c r="AS9" s="10">
        <f t="shared" si="7"/>
        <v>61619</v>
      </c>
      <c r="AT9" s="5"/>
      <c r="AU9" s="10"/>
      <c r="AV9" s="16">
        <v>1264</v>
      </c>
      <c r="AW9" s="17">
        <v>1153</v>
      </c>
      <c r="AX9" s="5">
        <f t="shared" si="8"/>
        <v>1264</v>
      </c>
      <c r="AY9" s="10">
        <f t="shared" si="9"/>
        <v>1153</v>
      </c>
      <c r="AZ9" s="7">
        <f t="shared" si="0"/>
        <v>147304</v>
      </c>
      <c r="BA9" s="8">
        <f t="shared" si="1"/>
        <v>108874</v>
      </c>
      <c r="BB9" s="3">
        <f t="shared" si="10"/>
        <v>73.911095421712929</v>
      </c>
    </row>
    <row r="10" spans="1:54">
      <c r="A10" s="1" t="s">
        <v>4</v>
      </c>
      <c r="B10" s="16">
        <v>35866</v>
      </c>
      <c r="C10" s="17">
        <v>26901</v>
      </c>
      <c r="D10" s="16">
        <v>5470</v>
      </c>
      <c r="E10" s="17">
        <v>3400</v>
      </c>
      <c r="F10" s="16"/>
      <c r="G10" s="17"/>
      <c r="H10" s="5">
        <f t="shared" si="2"/>
        <v>41336</v>
      </c>
      <c r="I10" s="10">
        <f t="shared" si="3"/>
        <v>30301</v>
      </c>
      <c r="J10" s="22"/>
      <c r="K10" s="18"/>
      <c r="L10" s="16">
        <v>96</v>
      </c>
      <c r="M10" s="17">
        <v>96</v>
      </c>
      <c r="N10" s="5"/>
      <c r="O10" s="10"/>
      <c r="P10" s="16">
        <v>650</v>
      </c>
      <c r="Q10" s="17">
        <v>650</v>
      </c>
      <c r="R10" s="16">
        <v>46</v>
      </c>
      <c r="S10" s="17">
        <v>46</v>
      </c>
      <c r="T10" s="5"/>
      <c r="U10" s="10"/>
      <c r="V10" s="16">
        <v>3385</v>
      </c>
      <c r="W10" s="17">
        <v>1375</v>
      </c>
      <c r="X10" s="16">
        <v>447</v>
      </c>
      <c r="Y10" s="17"/>
      <c r="Z10" s="22"/>
      <c r="AA10" s="18"/>
      <c r="AB10" s="16">
        <v>19557</v>
      </c>
      <c r="AC10" s="17">
        <v>11332</v>
      </c>
      <c r="AD10" s="5">
        <f t="shared" si="4"/>
        <v>24181</v>
      </c>
      <c r="AE10" s="10">
        <f t="shared" si="5"/>
        <v>13499</v>
      </c>
      <c r="AF10" s="16">
        <v>735</v>
      </c>
      <c r="AG10" s="17">
        <v>534</v>
      </c>
      <c r="AH10" s="16">
        <v>53884</v>
      </c>
      <c r="AI10" s="17">
        <v>41456</v>
      </c>
      <c r="AJ10" s="16">
        <v>2336</v>
      </c>
      <c r="AK10" s="17">
        <v>1504</v>
      </c>
      <c r="AL10" s="16"/>
      <c r="AM10" s="17"/>
      <c r="AN10" s="16">
        <v>121</v>
      </c>
      <c r="AO10" s="17">
        <v>91</v>
      </c>
      <c r="AP10" s="16"/>
      <c r="AQ10" s="18"/>
      <c r="AR10" s="5">
        <f t="shared" si="6"/>
        <v>57076</v>
      </c>
      <c r="AS10" s="10">
        <f t="shared" si="7"/>
        <v>43585</v>
      </c>
      <c r="AT10" s="5"/>
      <c r="AU10" s="10"/>
      <c r="AV10" s="16">
        <v>210</v>
      </c>
      <c r="AW10" s="17">
        <v>41</v>
      </c>
      <c r="AX10" s="5">
        <f t="shared" si="8"/>
        <v>210</v>
      </c>
      <c r="AY10" s="10">
        <f t="shared" si="9"/>
        <v>41</v>
      </c>
      <c r="AZ10" s="7">
        <f t="shared" si="0"/>
        <v>122803</v>
      </c>
      <c r="BA10" s="8">
        <f t="shared" si="1"/>
        <v>87426</v>
      </c>
      <c r="BB10" s="3">
        <f t="shared" si="10"/>
        <v>71.192071854922119</v>
      </c>
    </row>
    <row r="11" spans="1:54">
      <c r="A11" s="1" t="s">
        <v>5</v>
      </c>
      <c r="B11" s="16">
        <v>22569</v>
      </c>
      <c r="C11" s="17">
        <v>17115</v>
      </c>
      <c r="D11" s="16"/>
      <c r="E11" s="17"/>
      <c r="F11" s="16">
        <v>800</v>
      </c>
      <c r="G11" s="17">
        <v>800</v>
      </c>
      <c r="H11" s="5">
        <f t="shared" si="2"/>
        <v>23369</v>
      </c>
      <c r="I11" s="10">
        <f t="shared" si="3"/>
        <v>17915</v>
      </c>
      <c r="J11" s="22"/>
      <c r="K11" s="18"/>
      <c r="L11" s="16"/>
      <c r="M11" s="17"/>
      <c r="N11" s="5"/>
      <c r="O11" s="10"/>
      <c r="P11" s="16">
        <v>910</v>
      </c>
      <c r="Q11" s="17">
        <v>910</v>
      </c>
      <c r="R11" s="16">
        <v>156</v>
      </c>
      <c r="S11" s="17">
        <v>156</v>
      </c>
      <c r="T11" s="5"/>
      <c r="U11" s="10"/>
      <c r="V11" s="16">
        <v>2236</v>
      </c>
      <c r="W11" s="17"/>
      <c r="X11" s="16">
        <v>334</v>
      </c>
      <c r="Y11" s="17">
        <v>334</v>
      </c>
      <c r="Z11" s="22"/>
      <c r="AA11" s="18"/>
      <c r="AB11" s="16">
        <v>8685</v>
      </c>
      <c r="AC11" s="17">
        <v>3651</v>
      </c>
      <c r="AD11" s="5">
        <f t="shared" si="4"/>
        <v>12321</v>
      </c>
      <c r="AE11" s="10">
        <f t="shared" si="5"/>
        <v>5051</v>
      </c>
      <c r="AF11" s="16">
        <v>358</v>
      </c>
      <c r="AG11" s="17">
        <v>262</v>
      </c>
      <c r="AH11" s="16">
        <v>26166</v>
      </c>
      <c r="AI11" s="17">
        <v>21403</v>
      </c>
      <c r="AJ11" s="16">
        <v>943</v>
      </c>
      <c r="AK11" s="17">
        <v>671</v>
      </c>
      <c r="AL11" s="16">
        <v>721</v>
      </c>
      <c r="AM11" s="17">
        <v>721</v>
      </c>
      <c r="AN11" s="16">
        <v>265</v>
      </c>
      <c r="AO11" s="17">
        <v>199</v>
      </c>
      <c r="AP11" s="16"/>
      <c r="AQ11" s="18"/>
      <c r="AR11" s="5">
        <f t="shared" si="6"/>
        <v>28453</v>
      </c>
      <c r="AS11" s="10">
        <f t="shared" si="7"/>
        <v>23256</v>
      </c>
      <c r="AT11" s="5"/>
      <c r="AU11" s="10"/>
      <c r="AV11" s="16">
        <v>732</v>
      </c>
      <c r="AW11" s="17">
        <v>713</v>
      </c>
      <c r="AX11" s="5">
        <f t="shared" si="8"/>
        <v>732</v>
      </c>
      <c r="AY11" s="10">
        <f t="shared" si="9"/>
        <v>713</v>
      </c>
      <c r="AZ11" s="7">
        <f t="shared" si="0"/>
        <v>64875</v>
      </c>
      <c r="BA11" s="8">
        <f t="shared" si="1"/>
        <v>46935</v>
      </c>
      <c r="BB11" s="3">
        <f t="shared" si="10"/>
        <v>72.346820809248555</v>
      </c>
    </row>
    <row r="12" spans="1:54">
      <c r="A12" s="1" t="s">
        <v>6</v>
      </c>
      <c r="B12" s="16">
        <v>31874</v>
      </c>
      <c r="C12" s="17">
        <v>25105</v>
      </c>
      <c r="D12" s="16">
        <v>4374</v>
      </c>
      <c r="E12" s="17">
        <v>6474</v>
      </c>
      <c r="F12" s="16">
        <v>800</v>
      </c>
      <c r="G12" s="17">
        <v>800</v>
      </c>
      <c r="H12" s="5">
        <f t="shared" si="2"/>
        <v>37048</v>
      </c>
      <c r="I12" s="10">
        <f t="shared" si="3"/>
        <v>32379</v>
      </c>
      <c r="J12" s="22"/>
      <c r="K12" s="18"/>
      <c r="L12" s="16">
        <v>3996</v>
      </c>
      <c r="M12" s="17">
        <v>96</v>
      </c>
      <c r="N12" s="5"/>
      <c r="O12" s="10"/>
      <c r="P12" s="16">
        <v>780</v>
      </c>
      <c r="Q12" s="17">
        <v>780</v>
      </c>
      <c r="R12" s="16">
        <v>45</v>
      </c>
      <c r="S12" s="17">
        <v>45</v>
      </c>
      <c r="T12" s="5"/>
      <c r="U12" s="10"/>
      <c r="V12" s="16">
        <v>1988</v>
      </c>
      <c r="W12" s="17"/>
      <c r="X12" s="16">
        <v>334</v>
      </c>
      <c r="Y12" s="17">
        <v>334</v>
      </c>
      <c r="Z12" s="22"/>
      <c r="AA12" s="18"/>
      <c r="AB12" s="16">
        <v>17649</v>
      </c>
      <c r="AC12" s="17">
        <v>14151</v>
      </c>
      <c r="AD12" s="5">
        <f t="shared" si="4"/>
        <v>24792</v>
      </c>
      <c r="AE12" s="10">
        <f t="shared" si="5"/>
        <v>15406</v>
      </c>
      <c r="AF12" s="16">
        <v>572</v>
      </c>
      <c r="AG12" s="17">
        <v>392</v>
      </c>
      <c r="AH12" s="16">
        <v>39562</v>
      </c>
      <c r="AI12" s="17">
        <v>31020</v>
      </c>
      <c r="AJ12" s="16">
        <v>1317</v>
      </c>
      <c r="AK12" s="17">
        <v>597</v>
      </c>
      <c r="AL12" s="16"/>
      <c r="AM12" s="17"/>
      <c r="AN12" s="16">
        <v>469</v>
      </c>
      <c r="AO12" s="17">
        <v>352</v>
      </c>
      <c r="AP12" s="16"/>
      <c r="AQ12" s="18"/>
      <c r="AR12" s="5">
        <f t="shared" si="6"/>
        <v>41920</v>
      </c>
      <c r="AS12" s="10">
        <f t="shared" si="7"/>
        <v>32361</v>
      </c>
      <c r="AT12" s="5"/>
      <c r="AU12" s="10"/>
      <c r="AV12" s="16">
        <v>572</v>
      </c>
      <c r="AW12" s="17">
        <v>364</v>
      </c>
      <c r="AX12" s="5">
        <f t="shared" si="8"/>
        <v>572</v>
      </c>
      <c r="AY12" s="10">
        <f t="shared" si="9"/>
        <v>364</v>
      </c>
      <c r="AZ12" s="7">
        <f t="shared" si="0"/>
        <v>104332</v>
      </c>
      <c r="BA12" s="8">
        <f t="shared" si="1"/>
        <v>80510</v>
      </c>
      <c r="BB12" s="3">
        <f t="shared" si="10"/>
        <v>77.167120346585889</v>
      </c>
    </row>
    <row r="13" spans="1:54">
      <c r="A13" s="1" t="s">
        <v>7</v>
      </c>
      <c r="B13" s="16">
        <v>31240</v>
      </c>
      <c r="C13" s="17">
        <v>24520</v>
      </c>
      <c r="D13" s="16">
        <v>374</v>
      </c>
      <c r="E13" s="17">
        <v>374</v>
      </c>
      <c r="F13" s="16"/>
      <c r="G13" s="17"/>
      <c r="H13" s="5">
        <f t="shared" si="2"/>
        <v>31614</v>
      </c>
      <c r="I13" s="10">
        <f t="shared" si="3"/>
        <v>24894</v>
      </c>
      <c r="J13" s="22"/>
      <c r="K13" s="18"/>
      <c r="L13" s="16"/>
      <c r="M13" s="17"/>
      <c r="N13" s="5"/>
      <c r="O13" s="10"/>
      <c r="P13" s="16">
        <v>780</v>
      </c>
      <c r="Q13" s="17">
        <v>780</v>
      </c>
      <c r="R13" s="16">
        <v>103</v>
      </c>
      <c r="S13" s="17">
        <v>103</v>
      </c>
      <c r="T13" s="5"/>
      <c r="U13" s="10"/>
      <c r="V13" s="16">
        <v>2174</v>
      </c>
      <c r="W13" s="17"/>
      <c r="X13" s="16">
        <v>334</v>
      </c>
      <c r="Y13" s="17">
        <v>334</v>
      </c>
      <c r="Z13" s="22"/>
      <c r="AA13" s="18"/>
      <c r="AB13" s="16">
        <v>22638</v>
      </c>
      <c r="AC13" s="17">
        <v>12197</v>
      </c>
      <c r="AD13" s="5">
        <f t="shared" si="4"/>
        <v>26029</v>
      </c>
      <c r="AE13" s="10">
        <f t="shared" si="5"/>
        <v>13414</v>
      </c>
      <c r="AF13" s="16">
        <v>616</v>
      </c>
      <c r="AG13" s="17">
        <v>427</v>
      </c>
      <c r="AH13" s="16">
        <v>43613</v>
      </c>
      <c r="AI13" s="17">
        <v>34316</v>
      </c>
      <c r="AJ13" s="16">
        <v>1363</v>
      </c>
      <c r="AK13" s="17">
        <v>914</v>
      </c>
      <c r="AL13" s="16">
        <v>1769</v>
      </c>
      <c r="AM13" s="17">
        <v>1769</v>
      </c>
      <c r="AN13" s="16">
        <v>408</v>
      </c>
      <c r="AO13" s="17">
        <v>306</v>
      </c>
      <c r="AP13" s="16"/>
      <c r="AQ13" s="18"/>
      <c r="AR13" s="5">
        <f t="shared" si="6"/>
        <v>47769</v>
      </c>
      <c r="AS13" s="10">
        <f t="shared" si="7"/>
        <v>37732</v>
      </c>
      <c r="AT13" s="5"/>
      <c r="AU13" s="10"/>
      <c r="AV13" s="16">
        <v>400</v>
      </c>
      <c r="AW13" s="17">
        <v>322</v>
      </c>
      <c r="AX13" s="5">
        <f t="shared" si="8"/>
        <v>400</v>
      </c>
      <c r="AY13" s="10">
        <f t="shared" si="9"/>
        <v>322</v>
      </c>
      <c r="AZ13" s="7">
        <f t="shared" si="0"/>
        <v>105812</v>
      </c>
      <c r="BA13" s="8">
        <f t="shared" si="1"/>
        <v>76362</v>
      </c>
      <c r="BB13" s="3">
        <f t="shared" si="10"/>
        <v>72.167618039541821</v>
      </c>
    </row>
    <row r="14" spans="1:54">
      <c r="A14" s="1" t="s">
        <v>8</v>
      </c>
      <c r="B14" s="16">
        <v>44552</v>
      </c>
      <c r="C14" s="17">
        <v>32745</v>
      </c>
      <c r="D14" s="16">
        <v>440</v>
      </c>
      <c r="E14" s="17">
        <v>440</v>
      </c>
      <c r="F14" s="16">
        <v>1200</v>
      </c>
      <c r="G14" s="17">
        <v>1200</v>
      </c>
      <c r="H14" s="5">
        <f t="shared" si="2"/>
        <v>46192</v>
      </c>
      <c r="I14" s="10">
        <f t="shared" si="3"/>
        <v>34385</v>
      </c>
      <c r="J14" s="16">
        <v>623</v>
      </c>
      <c r="K14" s="17">
        <v>623</v>
      </c>
      <c r="L14" s="16">
        <v>2268</v>
      </c>
      <c r="M14" s="17"/>
      <c r="N14" s="5"/>
      <c r="O14" s="10"/>
      <c r="P14" s="16"/>
      <c r="Q14" s="17"/>
      <c r="R14" s="16">
        <v>369</v>
      </c>
      <c r="S14" s="17">
        <v>369</v>
      </c>
      <c r="T14" s="5"/>
      <c r="U14" s="10"/>
      <c r="V14" s="16">
        <v>4565</v>
      </c>
      <c r="W14" s="17"/>
      <c r="X14" s="16">
        <v>334</v>
      </c>
      <c r="Y14" s="17">
        <v>334</v>
      </c>
      <c r="Z14" s="16">
        <v>1926</v>
      </c>
      <c r="AA14" s="17"/>
      <c r="AB14" s="16">
        <v>31732</v>
      </c>
      <c r="AC14" s="17">
        <v>18423</v>
      </c>
      <c r="AD14" s="5">
        <f t="shared" si="4"/>
        <v>41817</v>
      </c>
      <c r="AE14" s="10">
        <f t="shared" si="5"/>
        <v>19749</v>
      </c>
      <c r="AF14" s="16">
        <v>1340</v>
      </c>
      <c r="AG14" s="17">
        <v>967</v>
      </c>
      <c r="AH14" s="16">
        <v>91377</v>
      </c>
      <c r="AI14" s="17">
        <v>73064</v>
      </c>
      <c r="AJ14" s="16">
        <v>3154</v>
      </c>
      <c r="AK14" s="17">
        <v>2264</v>
      </c>
      <c r="AL14" s="16">
        <v>5436</v>
      </c>
      <c r="AM14" s="17">
        <v>3731</v>
      </c>
      <c r="AN14" s="16">
        <v>304</v>
      </c>
      <c r="AO14" s="17">
        <v>228</v>
      </c>
      <c r="AP14" s="16"/>
      <c r="AQ14" s="18"/>
      <c r="AR14" s="5">
        <f t="shared" si="6"/>
        <v>101611</v>
      </c>
      <c r="AS14" s="10">
        <f t="shared" si="7"/>
        <v>80254</v>
      </c>
      <c r="AT14" s="5"/>
      <c r="AU14" s="10"/>
      <c r="AV14" s="16">
        <v>300</v>
      </c>
      <c r="AW14" s="17">
        <v>246</v>
      </c>
      <c r="AX14" s="5">
        <f t="shared" si="8"/>
        <v>300</v>
      </c>
      <c r="AY14" s="10">
        <f t="shared" si="9"/>
        <v>246</v>
      </c>
      <c r="AZ14" s="7">
        <f t="shared" si="0"/>
        <v>189920</v>
      </c>
      <c r="BA14" s="8">
        <f t="shared" si="1"/>
        <v>134634</v>
      </c>
      <c r="BB14" s="3">
        <f t="shared" si="10"/>
        <v>70.889848357203036</v>
      </c>
    </row>
    <row r="15" spans="1:54">
      <c r="A15" s="1" t="s">
        <v>9</v>
      </c>
      <c r="B15" s="16">
        <v>39682</v>
      </c>
      <c r="C15" s="17">
        <v>30356</v>
      </c>
      <c r="D15" s="16"/>
      <c r="E15" s="17"/>
      <c r="F15" s="16"/>
      <c r="G15" s="17"/>
      <c r="H15" s="5">
        <f t="shared" si="2"/>
        <v>39682</v>
      </c>
      <c r="I15" s="10">
        <f t="shared" si="3"/>
        <v>30356</v>
      </c>
      <c r="J15" s="16"/>
      <c r="K15" s="17"/>
      <c r="L15" s="16"/>
      <c r="M15" s="17"/>
      <c r="N15" s="5"/>
      <c r="O15" s="10"/>
      <c r="P15" s="16"/>
      <c r="Q15" s="17"/>
      <c r="R15" s="16">
        <v>103</v>
      </c>
      <c r="S15" s="17">
        <v>103</v>
      </c>
      <c r="T15" s="5"/>
      <c r="U15" s="10"/>
      <c r="V15" s="16">
        <v>2609</v>
      </c>
      <c r="W15" s="17"/>
      <c r="X15" s="16">
        <v>334</v>
      </c>
      <c r="Y15" s="17">
        <v>334</v>
      </c>
      <c r="Z15" s="16"/>
      <c r="AA15" s="17"/>
      <c r="AB15" s="16">
        <v>17476</v>
      </c>
      <c r="AC15" s="17">
        <v>10753</v>
      </c>
      <c r="AD15" s="5">
        <f t="shared" si="4"/>
        <v>20522</v>
      </c>
      <c r="AE15" s="10">
        <f t="shared" si="5"/>
        <v>11190</v>
      </c>
      <c r="AF15" s="16">
        <v>528</v>
      </c>
      <c r="AG15" s="17">
        <v>348</v>
      </c>
      <c r="AH15" s="16">
        <v>32342</v>
      </c>
      <c r="AI15" s="17">
        <v>24843</v>
      </c>
      <c r="AJ15" s="16">
        <v>1243</v>
      </c>
      <c r="AK15" s="17">
        <v>623</v>
      </c>
      <c r="AL15" s="16">
        <v>867</v>
      </c>
      <c r="AM15" s="17">
        <v>867</v>
      </c>
      <c r="AN15" s="16">
        <v>326</v>
      </c>
      <c r="AO15" s="17">
        <v>244</v>
      </c>
      <c r="AP15" s="16"/>
      <c r="AQ15" s="18"/>
      <c r="AR15" s="5">
        <f t="shared" si="6"/>
        <v>35306</v>
      </c>
      <c r="AS15" s="10">
        <f t="shared" si="7"/>
        <v>26925</v>
      </c>
      <c r="AT15" s="5"/>
      <c r="AU15" s="10"/>
      <c r="AV15" s="16">
        <v>116</v>
      </c>
      <c r="AW15" s="17">
        <v>104</v>
      </c>
      <c r="AX15" s="5">
        <f t="shared" si="8"/>
        <v>116</v>
      </c>
      <c r="AY15" s="10">
        <f t="shared" si="9"/>
        <v>104</v>
      </c>
      <c r="AZ15" s="7">
        <f t="shared" si="0"/>
        <v>95626</v>
      </c>
      <c r="BA15" s="8">
        <f t="shared" si="1"/>
        <v>68575</v>
      </c>
      <c r="BB15" s="3">
        <f t="shared" si="10"/>
        <v>71.711668374709802</v>
      </c>
    </row>
    <row r="16" spans="1:54">
      <c r="A16" s="1" t="s">
        <v>10</v>
      </c>
      <c r="B16" s="16">
        <v>44888</v>
      </c>
      <c r="C16" s="17">
        <v>35193</v>
      </c>
      <c r="D16" s="16">
        <v>1797</v>
      </c>
      <c r="E16" s="17">
        <v>1797</v>
      </c>
      <c r="F16" s="16"/>
      <c r="G16" s="17"/>
      <c r="H16" s="5">
        <f t="shared" si="2"/>
        <v>46685</v>
      </c>
      <c r="I16" s="10">
        <f t="shared" si="3"/>
        <v>36990</v>
      </c>
      <c r="J16" s="16">
        <v>1008</v>
      </c>
      <c r="K16" s="17">
        <v>1008</v>
      </c>
      <c r="L16" s="16">
        <v>37003</v>
      </c>
      <c r="M16" s="17">
        <v>22125</v>
      </c>
      <c r="N16" s="5"/>
      <c r="O16" s="10"/>
      <c r="P16" s="16">
        <v>910</v>
      </c>
      <c r="Q16" s="17">
        <v>910</v>
      </c>
      <c r="R16" s="16">
        <v>158</v>
      </c>
      <c r="S16" s="17">
        <v>158</v>
      </c>
      <c r="T16" s="5"/>
      <c r="U16" s="10"/>
      <c r="V16" s="16">
        <v>3230</v>
      </c>
      <c r="W16" s="17"/>
      <c r="X16" s="16">
        <v>334</v>
      </c>
      <c r="Y16" s="17">
        <v>334</v>
      </c>
      <c r="Z16" s="16"/>
      <c r="AA16" s="17"/>
      <c r="AB16" s="16">
        <v>28666</v>
      </c>
      <c r="AC16" s="17">
        <v>19798</v>
      </c>
      <c r="AD16" s="5">
        <f t="shared" si="4"/>
        <v>71309</v>
      </c>
      <c r="AE16" s="10">
        <f t="shared" si="5"/>
        <v>44333</v>
      </c>
      <c r="AF16" s="16">
        <v>970</v>
      </c>
      <c r="AG16" s="17">
        <v>727</v>
      </c>
      <c r="AH16" s="16">
        <v>63178</v>
      </c>
      <c r="AI16" s="17">
        <v>53905</v>
      </c>
      <c r="AJ16" s="16">
        <v>2817</v>
      </c>
      <c r="AK16" s="17">
        <v>1382</v>
      </c>
      <c r="AL16" s="16"/>
      <c r="AM16" s="17"/>
      <c r="AN16" s="16">
        <v>469</v>
      </c>
      <c r="AO16" s="17">
        <v>352</v>
      </c>
      <c r="AP16" s="16"/>
      <c r="AQ16" s="18"/>
      <c r="AR16" s="5">
        <f t="shared" si="6"/>
        <v>67434</v>
      </c>
      <c r="AS16" s="10">
        <f t="shared" si="7"/>
        <v>56366</v>
      </c>
      <c r="AT16" s="5"/>
      <c r="AU16" s="10"/>
      <c r="AV16" s="16">
        <v>329</v>
      </c>
      <c r="AW16" s="17">
        <v>290</v>
      </c>
      <c r="AX16" s="5">
        <f t="shared" si="8"/>
        <v>329</v>
      </c>
      <c r="AY16" s="10">
        <f t="shared" si="9"/>
        <v>290</v>
      </c>
      <c r="AZ16" s="7">
        <f t="shared" si="0"/>
        <v>185757</v>
      </c>
      <c r="BA16" s="8">
        <f t="shared" si="1"/>
        <v>137979</v>
      </c>
      <c r="BB16" s="3">
        <f t="shared" si="10"/>
        <v>74.279300376298067</v>
      </c>
    </row>
    <row r="17" spans="1:54">
      <c r="A17" s="1" t="s">
        <v>11</v>
      </c>
      <c r="B17" s="16">
        <v>55217</v>
      </c>
      <c r="C17" s="17">
        <v>41413</v>
      </c>
      <c r="D17" s="16">
        <v>570</v>
      </c>
      <c r="E17" s="17">
        <v>2170</v>
      </c>
      <c r="F17" s="16">
        <v>2000</v>
      </c>
      <c r="G17" s="17">
        <v>2000</v>
      </c>
      <c r="H17" s="5">
        <f t="shared" si="2"/>
        <v>57787</v>
      </c>
      <c r="I17" s="10">
        <f t="shared" si="3"/>
        <v>45583</v>
      </c>
      <c r="J17" s="16">
        <v>1038</v>
      </c>
      <c r="K17" s="17">
        <v>1038</v>
      </c>
      <c r="L17" s="16"/>
      <c r="M17" s="17"/>
      <c r="N17" s="5"/>
      <c r="O17" s="10"/>
      <c r="P17" s="16">
        <v>910</v>
      </c>
      <c r="Q17" s="17">
        <v>910</v>
      </c>
      <c r="R17" s="16">
        <v>48</v>
      </c>
      <c r="S17" s="17">
        <v>48</v>
      </c>
      <c r="T17" s="5"/>
      <c r="U17" s="10"/>
      <c r="V17" s="16">
        <v>5901</v>
      </c>
      <c r="W17" s="17"/>
      <c r="X17" s="16">
        <v>334</v>
      </c>
      <c r="Y17" s="17">
        <v>334</v>
      </c>
      <c r="Z17" s="16">
        <v>1324</v>
      </c>
      <c r="AA17" s="17">
        <v>819</v>
      </c>
      <c r="AB17" s="16">
        <v>25759</v>
      </c>
      <c r="AC17" s="17">
        <v>11967</v>
      </c>
      <c r="AD17" s="5">
        <f t="shared" si="4"/>
        <v>35314</v>
      </c>
      <c r="AE17" s="10">
        <f t="shared" si="5"/>
        <v>15116</v>
      </c>
      <c r="AF17" s="16">
        <v>1112</v>
      </c>
      <c r="AG17" s="17">
        <v>708</v>
      </c>
      <c r="AH17" s="16">
        <v>83456</v>
      </c>
      <c r="AI17" s="17">
        <v>60426</v>
      </c>
      <c r="AJ17" s="16">
        <v>3269</v>
      </c>
      <c r="AK17" s="17">
        <v>2290</v>
      </c>
      <c r="AL17" s="16"/>
      <c r="AM17" s="17"/>
      <c r="AN17" s="16">
        <v>243</v>
      </c>
      <c r="AO17" s="17">
        <v>182</v>
      </c>
      <c r="AP17" s="16"/>
      <c r="AQ17" s="18"/>
      <c r="AR17" s="5">
        <f t="shared" si="6"/>
        <v>88080</v>
      </c>
      <c r="AS17" s="10">
        <f t="shared" si="7"/>
        <v>63606</v>
      </c>
      <c r="AT17" s="5"/>
      <c r="AU17" s="10"/>
      <c r="AV17" s="16">
        <v>140</v>
      </c>
      <c r="AW17" s="17">
        <v>96</v>
      </c>
      <c r="AX17" s="5">
        <f t="shared" si="8"/>
        <v>140</v>
      </c>
      <c r="AY17" s="10">
        <f t="shared" si="9"/>
        <v>96</v>
      </c>
      <c r="AZ17" s="7">
        <f t="shared" si="0"/>
        <v>181321</v>
      </c>
      <c r="BA17" s="8">
        <f t="shared" si="1"/>
        <v>124401</v>
      </c>
      <c r="BB17" s="3">
        <f t="shared" si="10"/>
        <v>68.608159010815072</v>
      </c>
    </row>
    <row r="18" spans="1:54">
      <c r="A18" s="1" t="s">
        <v>12</v>
      </c>
      <c r="B18" s="16">
        <v>57950</v>
      </c>
      <c r="C18" s="17">
        <v>42048</v>
      </c>
      <c r="D18" s="16">
        <v>2495</v>
      </c>
      <c r="E18" s="17">
        <v>3795</v>
      </c>
      <c r="F18" s="16"/>
      <c r="G18" s="17"/>
      <c r="H18" s="5">
        <f t="shared" si="2"/>
        <v>60445</v>
      </c>
      <c r="I18" s="10">
        <f t="shared" si="3"/>
        <v>45843</v>
      </c>
      <c r="J18" s="16"/>
      <c r="K18" s="17"/>
      <c r="L18" s="16">
        <v>18485</v>
      </c>
      <c r="M18" s="17">
        <v>12457</v>
      </c>
      <c r="N18" s="5"/>
      <c r="O18" s="10"/>
      <c r="P18" s="16">
        <v>844</v>
      </c>
      <c r="Q18" s="17">
        <v>844</v>
      </c>
      <c r="R18" s="16">
        <v>52</v>
      </c>
      <c r="S18" s="17">
        <v>52</v>
      </c>
      <c r="T18" s="5"/>
      <c r="U18" s="10"/>
      <c r="V18" s="16">
        <v>8634</v>
      </c>
      <c r="W18" s="17"/>
      <c r="X18" s="16">
        <v>888</v>
      </c>
      <c r="Y18" s="17">
        <v>888</v>
      </c>
      <c r="Z18" s="16">
        <v>2615</v>
      </c>
      <c r="AA18" s="17"/>
      <c r="AB18" s="16">
        <v>45539</v>
      </c>
      <c r="AC18" s="17">
        <v>29244</v>
      </c>
      <c r="AD18" s="5">
        <f t="shared" si="4"/>
        <v>77057</v>
      </c>
      <c r="AE18" s="10">
        <f t="shared" si="5"/>
        <v>43485</v>
      </c>
      <c r="AF18" s="16">
        <v>1952</v>
      </c>
      <c r="AG18" s="17">
        <v>1464</v>
      </c>
      <c r="AH18" s="16">
        <v>134230</v>
      </c>
      <c r="AI18" s="17">
        <v>110499</v>
      </c>
      <c r="AJ18" s="16">
        <v>5172</v>
      </c>
      <c r="AK18" s="17">
        <v>3693</v>
      </c>
      <c r="AL18" s="16">
        <v>3356</v>
      </c>
      <c r="AM18" s="17">
        <v>3356</v>
      </c>
      <c r="AN18" s="16">
        <v>326</v>
      </c>
      <c r="AO18" s="17">
        <v>244</v>
      </c>
      <c r="AP18" s="16">
        <v>2</v>
      </c>
      <c r="AQ18" s="18"/>
      <c r="AR18" s="5">
        <f t="shared" si="6"/>
        <v>145038</v>
      </c>
      <c r="AS18" s="10">
        <f t="shared" si="7"/>
        <v>119256</v>
      </c>
      <c r="AT18" s="5"/>
      <c r="AU18" s="10"/>
      <c r="AV18" s="16">
        <v>3006</v>
      </c>
      <c r="AW18" s="17">
        <v>2287</v>
      </c>
      <c r="AX18" s="5">
        <f t="shared" si="8"/>
        <v>3006</v>
      </c>
      <c r="AY18" s="10">
        <f t="shared" si="9"/>
        <v>2287</v>
      </c>
      <c r="AZ18" s="7">
        <f t="shared" si="0"/>
        <v>285546</v>
      </c>
      <c r="BA18" s="8">
        <f t="shared" si="1"/>
        <v>210871</v>
      </c>
      <c r="BB18" s="3">
        <f t="shared" si="10"/>
        <v>73.848346676192278</v>
      </c>
    </row>
    <row r="19" spans="1:54">
      <c r="A19" s="1" t="s">
        <v>13</v>
      </c>
      <c r="B19" s="16">
        <v>30070</v>
      </c>
      <c r="C19" s="17">
        <v>23004</v>
      </c>
      <c r="D19" s="16">
        <v>1324</v>
      </c>
      <c r="E19" s="17">
        <v>1324</v>
      </c>
      <c r="F19" s="16"/>
      <c r="G19" s="17"/>
      <c r="H19" s="5">
        <f t="shared" si="2"/>
        <v>31394</v>
      </c>
      <c r="I19" s="10">
        <f t="shared" si="3"/>
        <v>24328</v>
      </c>
      <c r="J19" s="16"/>
      <c r="K19" s="17"/>
      <c r="L19" s="16"/>
      <c r="M19" s="17"/>
      <c r="N19" s="5"/>
      <c r="O19" s="10"/>
      <c r="P19" s="16"/>
      <c r="Q19" s="17"/>
      <c r="R19" s="16">
        <v>144</v>
      </c>
      <c r="S19" s="17">
        <v>144</v>
      </c>
      <c r="T19" s="5"/>
      <c r="U19" s="10"/>
      <c r="V19" s="16">
        <v>1397</v>
      </c>
      <c r="W19" s="17"/>
      <c r="X19" s="16">
        <v>2214</v>
      </c>
      <c r="Y19" s="17"/>
      <c r="Z19" s="16"/>
      <c r="AA19" s="17"/>
      <c r="AB19" s="16">
        <v>13442</v>
      </c>
      <c r="AC19" s="17">
        <v>8309</v>
      </c>
      <c r="AD19" s="5">
        <f t="shared" si="4"/>
        <v>17197</v>
      </c>
      <c r="AE19" s="10">
        <f t="shared" si="5"/>
        <v>8453</v>
      </c>
      <c r="AF19" s="16">
        <v>557</v>
      </c>
      <c r="AG19" s="17">
        <v>391</v>
      </c>
      <c r="AH19" s="16">
        <v>41495</v>
      </c>
      <c r="AI19" s="17">
        <v>34689</v>
      </c>
      <c r="AJ19" s="16">
        <v>1514</v>
      </c>
      <c r="AK19" s="17">
        <v>805</v>
      </c>
      <c r="AL19" s="16"/>
      <c r="AM19" s="17"/>
      <c r="AN19" s="16">
        <v>386</v>
      </c>
      <c r="AO19" s="17">
        <v>290</v>
      </c>
      <c r="AP19" s="16"/>
      <c r="AQ19" s="18"/>
      <c r="AR19" s="5">
        <f t="shared" si="6"/>
        <v>43952</v>
      </c>
      <c r="AS19" s="10">
        <f t="shared" si="7"/>
        <v>36175</v>
      </c>
      <c r="AT19" s="5"/>
      <c r="AU19" s="10"/>
      <c r="AV19" s="16">
        <v>943</v>
      </c>
      <c r="AW19" s="17">
        <v>868</v>
      </c>
      <c r="AX19" s="5">
        <f t="shared" si="8"/>
        <v>943</v>
      </c>
      <c r="AY19" s="10">
        <f t="shared" si="9"/>
        <v>868</v>
      </c>
      <c r="AZ19" s="7">
        <f t="shared" si="0"/>
        <v>93486</v>
      </c>
      <c r="BA19" s="8">
        <f t="shared" si="1"/>
        <v>69824</v>
      </c>
      <c r="BB19" s="3">
        <f t="shared" si="10"/>
        <v>74.689258284662941</v>
      </c>
    </row>
    <row r="20" spans="1:54">
      <c r="A20" s="1" t="s">
        <v>14</v>
      </c>
      <c r="B20" s="16">
        <v>45396</v>
      </c>
      <c r="C20" s="17">
        <v>35960</v>
      </c>
      <c r="D20" s="16"/>
      <c r="E20" s="17"/>
      <c r="F20" s="16"/>
      <c r="G20" s="17"/>
      <c r="H20" s="5">
        <f t="shared" si="2"/>
        <v>45396</v>
      </c>
      <c r="I20" s="10">
        <f t="shared" si="3"/>
        <v>35960</v>
      </c>
      <c r="J20" s="16">
        <v>830</v>
      </c>
      <c r="K20" s="17">
        <v>830</v>
      </c>
      <c r="L20" s="16">
        <v>133525</v>
      </c>
      <c r="M20" s="17">
        <v>57811</v>
      </c>
      <c r="N20" s="5"/>
      <c r="O20" s="10"/>
      <c r="P20" s="16"/>
      <c r="Q20" s="17"/>
      <c r="R20" s="16">
        <v>411</v>
      </c>
      <c r="S20" s="17">
        <v>411</v>
      </c>
      <c r="T20" s="5"/>
      <c r="U20" s="10"/>
      <c r="V20" s="16">
        <v>4193</v>
      </c>
      <c r="W20" s="17"/>
      <c r="X20" s="16">
        <v>1223</v>
      </c>
      <c r="Y20" s="17"/>
      <c r="Z20" s="16">
        <v>1281</v>
      </c>
      <c r="AA20" s="17"/>
      <c r="AB20" s="16">
        <v>22524</v>
      </c>
      <c r="AC20" s="17">
        <v>8989</v>
      </c>
      <c r="AD20" s="5">
        <f t="shared" si="4"/>
        <v>163987</v>
      </c>
      <c r="AE20" s="10">
        <f t="shared" si="5"/>
        <v>68041</v>
      </c>
      <c r="AF20" s="16">
        <v>1694</v>
      </c>
      <c r="AG20" s="17">
        <v>1110</v>
      </c>
      <c r="AH20" s="16">
        <v>115224</v>
      </c>
      <c r="AI20" s="17">
        <v>94815</v>
      </c>
      <c r="AJ20" s="16">
        <v>4571</v>
      </c>
      <c r="AK20" s="17">
        <v>3029</v>
      </c>
      <c r="AL20" s="16">
        <v>1519</v>
      </c>
      <c r="AM20" s="17">
        <v>1519</v>
      </c>
      <c r="AN20" s="16">
        <v>265</v>
      </c>
      <c r="AO20" s="17">
        <v>199</v>
      </c>
      <c r="AP20" s="16">
        <v>1</v>
      </c>
      <c r="AQ20" s="18"/>
      <c r="AR20" s="5">
        <f t="shared" si="6"/>
        <v>123274</v>
      </c>
      <c r="AS20" s="10">
        <f t="shared" si="7"/>
        <v>100672</v>
      </c>
      <c r="AT20" s="5"/>
      <c r="AU20" s="10"/>
      <c r="AV20" s="16">
        <v>2024</v>
      </c>
      <c r="AW20" s="17">
        <v>1690</v>
      </c>
      <c r="AX20" s="5">
        <f t="shared" si="8"/>
        <v>2024</v>
      </c>
      <c r="AY20" s="10">
        <f t="shared" si="9"/>
        <v>1690</v>
      </c>
      <c r="AZ20" s="7">
        <f t="shared" si="0"/>
        <v>334681</v>
      </c>
      <c r="BA20" s="8">
        <f t="shared" si="1"/>
        <v>206363</v>
      </c>
      <c r="BB20" s="3">
        <f t="shared" si="10"/>
        <v>61.659610195977663</v>
      </c>
    </row>
    <row r="21" spans="1:54">
      <c r="A21" s="1" t="s">
        <v>15</v>
      </c>
      <c r="B21" s="16">
        <v>27607</v>
      </c>
      <c r="C21" s="17">
        <v>23498</v>
      </c>
      <c r="D21" s="16">
        <v>5571</v>
      </c>
      <c r="E21" s="17">
        <v>1900</v>
      </c>
      <c r="F21" s="16"/>
      <c r="G21" s="17"/>
      <c r="H21" s="5">
        <f t="shared" si="2"/>
        <v>33178</v>
      </c>
      <c r="I21" s="10">
        <f t="shared" si="3"/>
        <v>25398</v>
      </c>
      <c r="J21" s="16"/>
      <c r="K21" s="17"/>
      <c r="L21" s="16">
        <v>23628</v>
      </c>
      <c r="M21" s="17">
        <v>17606</v>
      </c>
      <c r="N21" s="5"/>
      <c r="O21" s="10"/>
      <c r="P21" s="16">
        <v>1040</v>
      </c>
      <c r="Q21" s="17">
        <v>1040</v>
      </c>
      <c r="R21" s="16">
        <v>45</v>
      </c>
      <c r="S21" s="17">
        <v>45</v>
      </c>
      <c r="T21" s="5"/>
      <c r="U21" s="10"/>
      <c r="V21" s="16">
        <v>2671</v>
      </c>
      <c r="W21" s="17"/>
      <c r="X21" s="16">
        <v>1222</v>
      </c>
      <c r="Y21" s="17"/>
      <c r="Z21" s="16"/>
      <c r="AA21" s="17"/>
      <c r="AB21" s="16">
        <v>17266</v>
      </c>
      <c r="AC21" s="17">
        <v>7051</v>
      </c>
      <c r="AD21" s="5">
        <f t="shared" si="4"/>
        <v>45872</v>
      </c>
      <c r="AE21" s="10">
        <f t="shared" si="5"/>
        <v>25742</v>
      </c>
      <c r="AF21" s="16">
        <v>463</v>
      </c>
      <c r="AG21" s="17">
        <v>356</v>
      </c>
      <c r="AH21" s="16">
        <v>39963</v>
      </c>
      <c r="AI21" s="17">
        <v>30121</v>
      </c>
      <c r="AJ21" s="16">
        <v>1261</v>
      </c>
      <c r="AK21" s="17">
        <v>918</v>
      </c>
      <c r="AL21" s="16"/>
      <c r="AM21" s="17"/>
      <c r="AN21" s="16">
        <v>265</v>
      </c>
      <c r="AO21" s="17">
        <v>199</v>
      </c>
      <c r="AP21" s="16"/>
      <c r="AQ21" s="18"/>
      <c r="AR21" s="5">
        <f t="shared" si="6"/>
        <v>41952</v>
      </c>
      <c r="AS21" s="10">
        <f t="shared" si="7"/>
        <v>31594</v>
      </c>
      <c r="AT21" s="5"/>
      <c r="AU21" s="10"/>
      <c r="AV21" s="16">
        <v>327</v>
      </c>
      <c r="AW21" s="17">
        <v>296</v>
      </c>
      <c r="AX21" s="5">
        <f t="shared" si="8"/>
        <v>327</v>
      </c>
      <c r="AY21" s="10">
        <f t="shared" si="9"/>
        <v>296</v>
      </c>
      <c r="AZ21" s="7">
        <f t="shared" si="0"/>
        <v>121329</v>
      </c>
      <c r="BA21" s="8">
        <f t="shared" si="1"/>
        <v>83030</v>
      </c>
      <c r="BB21" s="3">
        <f t="shared" si="10"/>
        <v>68.433762744273835</v>
      </c>
    </row>
    <row r="22" spans="1:54">
      <c r="A22" s="1" t="s">
        <v>16</v>
      </c>
      <c r="B22" s="16">
        <v>39888</v>
      </c>
      <c r="C22" s="17">
        <v>30243</v>
      </c>
      <c r="D22" s="16">
        <v>35</v>
      </c>
      <c r="E22" s="17">
        <v>35</v>
      </c>
      <c r="F22" s="16"/>
      <c r="G22" s="17"/>
      <c r="H22" s="5">
        <f t="shared" si="2"/>
        <v>39923</v>
      </c>
      <c r="I22" s="10">
        <f t="shared" si="3"/>
        <v>30278</v>
      </c>
      <c r="J22" s="16"/>
      <c r="K22" s="17"/>
      <c r="L22" s="16">
        <v>12203</v>
      </c>
      <c r="M22" s="17">
        <v>11205</v>
      </c>
      <c r="N22" s="5"/>
      <c r="O22" s="10"/>
      <c r="P22" s="16">
        <v>910</v>
      </c>
      <c r="Q22" s="17">
        <v>910</v>
      </c>
      <c r="R22" s="16">
        <v>159</v>
      </c>
      <c r="S22" s="17">
        <v>159</v>
      </c>
      <c r="T22" s="5"/>
      <c r="U22" s="10"/>
      <c r="V22" s="16">
        <v>3106</v>
      </c>
      <c r="W22" s="17"/>
      <c r="X22" s="16">
        <v>1222</v>
      </c>
      <c r="Y22" s="17">
        <v>1222</v>
      </c>
      <c r="Z22" s="16">
        <v>1158</v>
      </c>
      <c r="AA22" s="17"/>
      <c r="AB22" s="16">
        <v>24780</v>
      </c>
      <c r="AC22" s="17">
        <v>10714</v>
      </c>
      <c r="AD22" s="5">
        <f t="shared" si="4"/>
        <v>43538</v>
      </c>
      <c r="AE22" s="10">
        <f t="shared" si="5"/>
        <v>24210</v>
      </c>
      <c r="AF22" s="16">
        <v>1327</v>
      </c>
      <c r="AG22" s="17">
        <v>952</v>
      </c>
      <c r="AH22" s="16">
        <v>96928</v>
      </c>
      <c r="AI22" s="17">
        <v>77048</v>
      </c>
      <c r="AJ22" s="16">
        <v>3738</v>
      </c>
      <c r="AK22" s="17">
        <v>2532</v>
      </c>
      <c r="AL22" s="16">
        <v>4768</v>
      </c>
      <c r="AM22" s="17">
        <v>4768</v>
      </c>
      <c r="AN22" s="16">
        <v>634</v>
      </c>
      <c r="AO22" s="17">
        <v>475</v>
      </c>
      <c r="AP22" s="16"/>
      <c r="AQ22" s="18"/>
      <c r="AR22" s="5">
        <f t="shared" si="6"/>
        <v>107395</v>
      </c>
      <c r="AS22" s="10">
        <f t="shared" si="7"/>
        <v>85775</v>
      </c>
      <c r="AT22" s="5"/>
      <c r="AU22" s="10"/>
      <c r="AV22" s="16">
        <v>565</v>
      </c>
      <c r="AW22" s="17">
        <v>391</v>
      </c>
      <c r="AX22" s="5">
        <f t="shared" si="8"/>
        <v>565</v>
      </c>
      <c r="AY22" s="10">
        <f t="shared" si="9"/>
        <v>391</v>
      </c>
      <c r="AZ22" s="7">
        <f t="shared" si="0"/>
        <v>191421</v>
      </c>
      <c r="BA22" s="8">
        <f t="shared" si="1"/>
        <v>140654</v>
      </c>
      <c r="BB22" s="3">
        <f t="shared" si="10"/>
        <v>73.478876403320427</v>
      </c>
    </row>
    <row r="23" spans="1:54">
      <c r="A23" s="1" t="s">
        <v>17</v>
      </c>
      <c r="B23" s="16">
        <v>34581</v>
      </c>
      <c r="C23" s="17">
        <v>24944</v>
      </c>
      <c r="D23" s="16"/>
      <c r="E23" s="17"/>
      <c r="F23" s="16">
        <v>800</v>
      </c>
      <c r="G23" s="17">
        <v>800</v>
      </c>
      <c r="H23" s="5">
        <f t="shared" si="2"/>
        <v>35381</v>
      </c>
      <c r="I23" s="10">
        <f t="shared" si="3"/>
        <v>25744</v>
      </c>
      <c r="J23" s="16">
        <v>1038</v>
      </c>
      <c r="K23" s="17">
        <v>1038</v>
      </c>
      <c r="L23" s="16"/>
      <c r="M23" s="17"/>
      <c r="N23" s="5"/>
      <c r="O23" s="10"/>
      <c r="P23" s="16"/>
      <c r="Q23" s="17"/>
      <c r="R23" s="16">
        <v>139</v>
      </c>
      <c r="S23" s="17">
        <v>139</v>
      </c>
      <c r="T23" s="5"/>
      <c r="U23" s="10"/>
      <c r="V23" s="16">
        <v>6739</v>
      </c>
      <c r="W23" s="17"/>
      <c r="X23" s="16">
        <v>1111</v>
      </c>
      <c r="Y23" s="17"/>
      <c r="Z23" s="22"/>
      <c r="AA23" s="18"/>
      <c r="AB23" s="16">
        <v>47715</v>
      </c>
      <c r="AC23" s="17">
        <v>25895</v>
      </c>
      <c r="AD23" s="5">
        <f t="shared" si="4"/>
        <v>56742</v>
      </c>
      <c r="AE23" s="10">
        <f t="shared" si="5"/>
        <v>27072</v>
      </c>
      <c r="AF23" s="16">
        <v>2180</v>
      </c>
      <c r="AG23" s="17">
        <v>1666</v>
      </c>
      <c r="AH23" s="16">
        <v>166100</v>
      </c>
      <c r="AI23" s="17">
        <v>128937</v>
      </c>
      <c r="AJ23" s="16">
        <v>5903</v>
      </c>
      <c r="AK23" s="17">
        <v>4136</v>
      </c>
      <c r="AL23" s="16">
        <v>4772</v>
      </c>
      <c r="AM23" s="17">
        <v>4772</v>
      </c>
      <c r="AN23" s="16">
        <v>1246</v>
      </c>
      <c r="AO23" s="17">
        <v>934</v>
      </c>
      <c r="AP23" s="16">
        <v>1</v>
      </c>
      <c r="AQ23" s="18"/>
      <c r="AR23" s="5">
        <f t="shared" si="6"/>
        <v>180202</v>
      </c>
      <c r="AS23" s="10">
        <f t="shared" si="7"/>
        <v>140445</v>
      </c>
      <c r="AT23" s="5"/>
      <c r="AU23" s="10"/>
      <c r="AV23" s="16">
        <v>2090</v>
      </c>
      <c r="AW23" s="17">
        <v>1704</v>
      </c>
      <c r="AX23" s="5">
        <f t="shared" si="8"/>
        <v>2090</v>
      </c>
      <c r="AY23" s="10">
        <f t="shared" si="9"/>
        <v>1704</v>
      </c>
      <c r="AZ23" s="7">
        <f t="shared" si="0"/>
        <v>274415</v>
      </c>
      <c r="BA23" s="8">
        <f t="shared" si="1"/>
        <v>194965</v>
      </c>
      <c r="BB23" s="3">
        <f t="shared" si="10"/>
        <v>71.047501047683255</v>
      </c>
    </row>
    <row r="24" spans="1:54">
      <c r="A24" s="1" t="s">
        <v>18</v>
      </c>
      <c r="B24" s="16">
        <v>31974</v>
      </c>
      <c r="C24" s="17">
        <v>24131</v>
      </c>
      <c r="D24" s="16"/>
      <c r="E24" s="17">
        <v>900</v>
      </c>
      <c r="F24" s="16"/>
      <c r="G24" s="17"/>
      <c r="H24" s="5">
        <f t="shared" si="2"/>
        <v>31974</v>
      </c>
      <c r="I24" s="10">
        <f t="shared" si="3"/>
        <v>25031</v>
      </c>
      <c r="J24" s="22"/>
      <c r="K24" s="18"/>
      <c r="L24" s="16">
        <v>680</v>
      </c>
      <c r="M24" s="17">
        <v>180</v>
      </c>
      <c r="N24" s="5"/>
      <c r="O24" s="10"/>
      <c r="P24" s="16"/>
      <c r="Q24" s="17"/>
      <c r="R24" s="16">
        <v>212</v>
      </c>
      <c r="S24" s="17">
        <v>212</v>
      </c>
      <c r="T24" s="5"/>
      <c r="U24" s="10"/>
      <c r="V24" s="16">
        <v>1677</v>
      </c>
      <c r="W24" s="17"/>
      <c r="X24" s="16">
        <v>334</v>
      </c>
      <c r="Y24" s="17">
        <v>334</v>
      </c>
      <c r="Z24" s="22"/>
      <c r="AA24" s="18"/>
      <c r="AB24" s="16">
        <v>19585</v>
      </c>
      <c r="AC24" s="17">
        <v>11233</v>
      </c>
      <c r="AD24" s="5">
        <f t="shared" si="4"/>
        <v>22488</v>
      </c>
      <c r="AE24" s="10">
        <f t="shared" si="5"/>
        <v>11959</v>
      </c>
      <c r="AF24" s="16">
        <v>467</v>
      </c>
      <c r="AG24" s="17">
        <v>339</v>
      </c>
      <c r="AH24" s="16">
        <v>36502</v>
      </c>
      <c r="AI24" s="17">
        <v>30224</v>
      </c>
      <c r="AJ24" s="16">
        <v>1219</v>
      </c>
      <c r="AK24" s="17">
        <v>547</v>
      </c>
      <c r="AL24" s="16"/>
      <c r="AM24" s="17"/>
      <c r="AN24" s="16">
        <v>447</v>
      </c>
      <c r="AO24" s="17">
        <v>335</v>
      </c>
      <c r="AP24" s="16"/>
      <c r="AQ24" s="18"/>
      <c r="AR24" s="5">
        <f t="shared" si="6"/>
        <v>38635</v>
      </c>
      <c r="AS24" s="10">
        <f t="shared" si="7"/>
        <v>31445</v>
      </c>
      <c r="AT24" s="5"/>
      <c r="AU24" s="10"/>
      <c r="AV24" s="16">
        <v>105</v>
      </c>
      <c r="AW24" s="17">
        <v>30</v>
      </c>
      <c r="AX24" s="5">
        <f t="shared" si="8"/>
        <v>105</v>
      </c>
      <c r="AY24" s="10">
        <f t="shared" si="9"/>
        <v>30</v>
      </c>
      <c r="AZ24" s="7">
        <f t="shared" si="0"/>
        <v>93202</v>
      </c>
      <c r="BA24" s="8">
        <f t="shared" si="1"/>
        <v>68465</v>
      </c>
      <c r="BB24" s="3">
        <f t="shared" si="10"/>
        <v>73.458724061715415</v>
      </c>
    </row>
    <row r="25" spans="1:54">
      <c r="A25" s="1" t="s">
        <v>19</v>
      </c>
      <c r="B25" s="16">
        <v>26485</v>
      </c>
      <c r="C25" s="17">
        <v>22266</v>
      </c>
      <c r="D25" s="16">
        <v>6000</v>
      </c>
      <c r="E25" s="17">
        <v>6000</v>
      </c>
      <c r="F25" s="16"/>
      <c r="G25" s="17"/>
      <c r="H25" s="5">
        <f t="shared" si="2"/>
        <v>32485</v>
      </c>
      <c r="I25" s="10">
        <f t="shared" si="3"/>
        <v>28266</v>
      </c>
      <c r="J25" s="22"/>
      <c r="K25" s="18"/>
      <c r="L25" s="16"/>
      <c r="M25" s="17"/>
      <c r="N25" s="5"/>
      <c r="O25" s="10"/>
      <c r="P25" s="16"/>
      <c r="Q25" s="17"/>
      <c r="R25" s="16">
        <v>45</v>
      </c>
      <c r="S25" s="17">
        <v>45</v>
      </c>
      <c r="T25" s="5"/>
      <c r="U25" s="10"/>
      <c r="V25" s="16">
        <v>2578</v>
      </c>
      <c r="W25" s="17"/>
      <c r="X25" s="16">
        <v>334</v>
      </c>
      <c r="Y25" s="17">
        <v>334</v>
      </c>
      <c r="Z25" s="22"/>
      <c r="AA25" s="18"/>
      <c r="AB25" s="16">
        <v>9956</v>
      </c>
      <c r="AC25" s="17">
        <v>4064</v>
      </c>
      <c r="AD25" s="5">
        <f t="shared" si="4"/>
        <v>12913</v>
      </c>
      <c r="AE25" s="10">
        <f t="shared" si="5"/>
        <v>4443</v>
      </c>
      <c r="AF25" s="16">
        <v>474</v>
      </c>
      <c r="AG25" s="17">
        <v>334</v>
      </c>
      <c r="AH25" s="16">
        <v>36805</v>
      </c>
      <c r="AI25" s="17">
        <v>29856</v>
      </c>
      <c r="AJ25" s="16">
        <v>1548</v>
      </c>
      <c r="AK25" s="17">
        <v>1088</v>
      </c>
      <c r="AL25" s="16">
        <v>2101</v>
      </c>
      <c r="AM25" s="17">
        <v>2101</v>
      </c>
      <c r="AN25" s="16">
        <v>204</v>
      </c>
      <c r="AO25" s="17">
        <v>153</v>
      </c>
      <c r="AP25" s="16"/>
      <c r="AQ25" s="18"/>
      <c r="AR25" s="5">
        <f t="shared" si="6"/>
        <v>41132</v>
      </c>
      <c r="AS25" s="10">
        <f t="shared" si="7"/>
        <v>33532</v>
      </c>
      <c r="AT25" s="5"/>
      <c r="AU25" s="10"/>
      <c r="AV25" s="16">
        <v>347</v>
      </c>
      <c r="AW25" s="17">
        <v>274</v>
      </c>
      <c r="AX25" s="5">
        <f t="shared" si="8"/>
        <v>347</v>
      </c>
      <c r="AY25" s="10">
        <f t="shared" si="9"/>
        <v>274</v>
      </c>
      <c r="AZ25" s="7">
        <f t="shared" si="0"/>
        <v>86877</v>
      </c>
      <c r="BA25" s="8">
        <f t="shared" si="1"/>
        <v>66515</v>
      </c>
      <c r="BB25" s="3">
        <f t="shared" si="10"/>
        <v>76.562266192432986</v>
      </c>
    </row>
    <row r="26" spans="1:54">
      <c r="A26" s="1" t="s">
        <v>20</v>
      </c>
      <c r="B26" s="16">
        <v>32844</v>
      </c>
      <c r="C26" s="17">
        <v>32133</v>
      </c>
      <c r="D26" s="16">
        <v>4500</v>
      </c>
      <c r="E26" s="17">
        <v>4500</v>
      </c>
      <c r="F26" s="16"/>
      <c r="G26" s="17"/>
      <c r="H26" s="5">
        <f t="shared" si="2"/>
        <v>37344</v>
      </c>
      <c r="I26" s="10">
        <f t="shared" si="3"/>
        <v>36633</v>
      </c>
      <c r="J26" s="22"/>
      <c r="K26" s="18"/>
      <c r="L26" s="16">
        <v>2864</v>
      </c>
      <c r="M26" s="17">
        <v>1566</v>
      </c>
      <c r="N26" s="5"/>
      <c r="O26" s="10"/>
      <c r="P26" s="16">
        <v>910</v>
      </c>
      <c r="Q26" s="17">
        <v>910</v>
      </c>
      <c r="R26" s="16">
        <v>212</v>
      </c>
      <c r="S26" s="17">
        <v>212</v>
      </c>
      <c r="T26" s="5"/>
      <c r="U26" s="10"/>
      <c r="V26" s="16">
        <v>2640</v>
      </c>
      <c r="W26" s="17"/>
      <c r="X26" s="16">
        <v>6068</v>
      </c>
      <c r="Y26" s="17"/>
      <c r="Z26" s="22"/>
      <c r="AA26" s="18"/>
      <c r="AB26" s="16">
        <v>27506</v>
      </c>
      <c r="AC26" s="17">
        <v>9789</v>
      </c>
      <c r="AD26" s="5">
        <f t="shared" si="4"/>
        <v>40200</v>
      </c>
      <c r="AE26" s="10">
        <f t="shared" si="5"/>
        <v>12477</v>
      </c>
      <c r="AF26" s="16">
        <v>860</v>
      </c>
      <c r="AG26" s="17">
        <v>631</v>
      </c>
      <c r="AH26" s="16">
        <v>62124</v>
      </c>
      <c r="AI26" s="17">
        <v>48639</v>
      </c>
      <c r="AJ26" s="16">
        <v>2525</v>
      </c>
      <c r="AK26" s="17">
        <v>1772</v>
      </c>
      <c r="AL26" s="16"/>
      <c r="AM26" s="17"/>
      <c r="AN26" s="16">
        <v>326</v>
      </c>
      <c r="AO26" s="17">
        <v>244</v>
      </c>
      <c r="AP26" s="16"/>
      <c r="AQ26" s="18"/>
      <c r="AR26" s="5">
        <f t="shared" si="6"/>
        <v>65835</v>
      </c>
      <c r="AS26" s="10">
        <f t="shared" si="7"/>
        <v>51286</v>
      </c>
      <c r="AT26" s="5"/>
      <c r="AU26" s="10"/>
      <c r="AV26" s="16">
        <v>1060</v>
      </c>
      <c r="AW26" s="17">
        <v>995</v>
      </c>
      <c r="AX26" s="5">
        <f t="shared" si="8"/>
        <v>1060</v>
      </c>
      <c r="AY26" s="10">
        <f t="shared" si="9"/>
        <v>995</v>
      </c>
      <c r="AZ26" s="7">
        <f t="shared" si="0"/>
        <v>144439</v>
      </c>
      <c r="BA26" s="8">
        <f t="shared" si="1"/>
        <v>101391</v>
      </c>
      <c r="BB26" s="3">
        <f t="shared" si="10"/>
        <v>70.196415095645918</v>
      </c>
    </row>
    <row r="27" spans="1:54">
      <c r="A27" s="1" t="s">
        <v>21</v>
      </c>
      <c r="B27" s="16">
        <v>56332</v>
      </c>
      <c r="C27" s="17">
        <v>42249</v>
      </c>
      <c r="D27" s="16">
        <v>4193</v>
      </c>
      <c r="E27" s="17">
        <v>4193</v>
      </c>
      <c r="F27" s="16"/>
      <c r="G27" s="17"/>
      <c r="H27" s="5">
        <f t="shared" si="2"/>
        <v>60525</v>
      </c>
      <c r="I27" s="10">
        <f t="shared" si="3"/>
        <v>46442</v>
      </c>
      <c r="J27" s="22"/>
      <c r="K27" s="18"/>
      <c r="L27" s="16"/>
      <c r="M27" s="17"/>
      <c r="N27" s="5"/>
      <c r="O27" s="10"/>
      <c r="P27" s="16"/>
      <c r="Q27" s="17"/>
      <c r="R27" s="16">
        <v>48</v>
      </c>
      <c r="S27" s="17">
        <v>48</v>
      </c>
      <c r="T27" s="5"/>
      <c r="U27" s="10"/>
      <c r="V27" s="16">
        <v>6118</v>
      </c>
      <c r="W27" s="17">
        <v>2039</v>
      </c>
      <c r="X27" s="16">
        <v>334</v>
      </c>
      <c r="Y27" s="17">
        <v>334</v>
      </c>
      <c r="Z27" s="22"/>
      <c r="AA27" s="18"/>
      <c r="AB27" s="16">
        <v>23734</v>
      </c>
      <c r="AC27" s="17">
        <v>13428</v>
      </c>
      <c r="AD27" s="5">
        <f t="shared" si="4"/>
        <v>30234</v>
      </c>
      <c r="AE27" s="10">
        <f t="shared" si="5"/>
        <v>15849</v>
      </c>
      <c r="AF27" s="16">
        <v>1574</v>
      </c>
      <c r="AG27" s="17">
        <v>1156</v>
      </c>
      <c r="AH27" s="16">
        <v>104227</v>
      </c>
      <c r="AI27" s="17">
        <v>83707</v>
      </c>
      <c r="AJ27" s="16">
        <v>3411</v>
      </c>
      <c r="AK27" s="17">
        <v>2423</v>
      </c>
      <c r="AL27" s="16">
        <v>2174</v>
      </c>
      <c r="AM27" s="17">
        <v>2174</v>
      </c>
      <c r="AN27" s="16">
        <v>551</v>
      </c>
      <c r="AO27" s="17">
        <v>414</v>
      </c>
      <c r="AP27" s="16"/>
      <c r="AQ27" s="18"/>
      <c r="AR27" s="5">
        <f t="shared" si="6"/>
        <v>111937</v>
      </c>
      <c r="AS27" s="10">
        <f t="shared" si="7"/>
        <v>89874</v>
      </c>
      <c r="AT27" s="5"/>
      <c r="AU27" s="10"/>
      <c r="AV27" s="16">
        <v>1996</v>
      </c>
      <c r="AW27" s="17">
        <v>1999</v>
      </c>
      <c r="AX27" s="5">
        <f t="shared" si="8"/>
        <v>1996</v>
      </c>
      <c r="AY27" s="10">
        <f t="shared" si="9"/>
        <v>1999</v>
      </c>
      <c r="AZ27" s="7">
        <f t="shared" si="0"/>
        <v>204692</v>
      </c>
      <c r="BA27" s="8">
        <f t="shared" si="1"/>
        <v>154164</v>
      </c>
      <c r="BB27" s="3">
        <f t="shared" si="10"/>
        <v>75.315107576260914</v>
      </c>
    </row>
    <row r="28" spans="1:54">
      <c r="A28" s="1" t="s">
        <v>22</v>
      </c>
      <c r="B28" s="16">
        <v>19770</v>
      </c>
      <c r="C28" s="17">
        <v>17983</v>
      </c>
      <c r="D28" s="16">
        <v>10158</v>
      </c>
      <c r="E28" s="17">
        <v>8178</v>
      </c>
      <c r="F28" s="16"/>
      <c r="G28" s="17"/>
      <c r="H28" s="5">
        <f t="shared" si="2"/>
        <v>29928</v>
      </c>
      <c r="I28" s="10">
        <f t="shared" si="3"/>
        <v>26161</v>
      </c>
      <c r="J28" s="22"/>
      <c r="K28" s="18"/>
      <c r="L28" s="16"/>
      <c r="M28" s="17"/>
      <c r="N28" s="5"/>
      <c r="O28" s="10"/>
      <c r="P28" s="16"/>
      <c r="Q28" s="17"/>
      <c r="R28" s="16">
        <v>46</v>
      </c>
      <c r="S28" s="17">
        <v>46</v>
      </c>
      <c r="T28" s="5"/>
      <c r="U28" s="10"/>
      <c r="V28" s="16">
        <v>2733</v>
      </c>
      <c r="W28" s="17"/>
      <c r="X28" s="16">
        <v>334</v>
      </c>
      <c r="Y28" s="17">
        <v>334</v>
      </c>
      <c r="Z28" s="22"/>
      <c r="AA28" s="18"/>
      <c r="AB28" s="16">
        <v>17396</v>
      </c>
      <c r="AC28" s="17">
        <v>9942</v>
      </c>
      <c r="AD28" s="5">
        <f t="shared" si="4"/>
        <v>20509</v>
      </c>
      <c r="AE28" s="10">
        <f t="shared" si="5"/>
        <v>10322</v>
      </c>
      <c r="AF28" s="16">
        <v>693</v>
      </c>
      <c r="AG28" s="17">
        <v>502</v>
      </c>
      <c r="AH28" s="16">
        <v>48823</v>
      </c>
      <c r="AI28" s="17">
        <v>39267</v>
      </c>
      <c r="AJ28" s="16">
        <v>2381</v>
      </c>
      <c r="AK28" s="17">
        <v>1397</v>
      </c>
      <c r="AL28" s="16"/>
      <c r="AM28" s="17"/>
      <c r="AN28" s="16">
        <v>204</v>
      </c>
      <c r="AO28" s="17">
        <v>153</v>
      </c>
      <c r="AP28" s="16"/>
      <c r="AQ28" s="18"/>
      <c r="AR28" s="5">
        <f t="shared" si="6"/>
        <v>52101</v>
      </c>
      <c r="AS28" s="10">
        <f t="shared" si="7"/>
        <v>41319</v>
      </c>
      <c r="AT28" s="5"/>
      <c r="AU28" s="10"/>
      <c r="AV28" s="16">
        <v>258</v>
      </c>
      <c r="AW28" s="17">
        <v>168</v>
      </c>
      <c r="AX28" s="5">
        <f t="shared" si="8"/>
        <v>258</v>
      </c>
      <c r="AY28" s="10">
        <f t="shared" si="9"/>
        <v>168</v>
      </c>
      <c r="AZ28" s="7">
        <f t="shared" si="0"/>
        <v>102796</v>
      </c>
      <c r="BA28" s="8">
        <f t="shared" si="1"/>
        <v>77970</v>
      </c>
      <c r="BB28" s="3">
        <f t="shared" si="10"/>
        <v>75.849254834818481</v>
      </c>
    </row>
    <row r="29" spans="1:54">
      <c r="A29" s="1" t="s">
        <v>23</v>
      </c>
      <c r="B29" s="16">
        <v>24053</v>
      </c>
      <c r="C29" s="17">
        <v>18533</v>
      </c>
      <c r="D29" s="16">
        <v>374</v>
      </c>
      <c r="E29" s="17">
        <v>374</v>
      </c>
      <c r="F29" s="16">
        <v>1600</v>
      </c>
      <c r="G29" s="17">
        <v>1600</v>
      </c>
      <c r="H29" s="5">
        <f t="shared" si="2"/>
        <v>26027</v>
      </c>
      <c r="I29" s="10">
        <f t="shared" si="3"/>
        <v>20507</v>
      </c>
      <c r="J29" s="22"/>
      <c r="K29" s="18"/>
      <c r="L29" s="16"/>
      <c r="M29" s="17"/>
      <c r="N29" s="5"/>
      <c r="O29" s="10"/>
      <c r="P29" s="16"/>
      <c r="Q29" s="17"/>
      <c r="R29" s="16">
        <v>102</v>
      </c>
      <c r="S29" s="17">
        <v>102</v>
      </c>
      <c r="T29" s="5"/>
      <c r="U29" s="10"/>
      <c r="V29" s="16">
        <v>621</v>
      </c>
      <c r="W29" s="17"/>
      <c r="X29" s="16">
        <v>334</v>
      </c>
      <c r="Y29" s="17">
        <v>334</v>
      </c>
      <c r="Z29" s="22"/>
      <c r="AA29" s="18"/>
      <c r="AB29" s="16">
        <v>9495</v>
      </c>
      <c r="AC29" s="17">
        <v>3902</v>
      </c>
      <c r="AD29" s="5">
        <f t="shared" si="4"/>
        <v>10552</v>
      </c>
      <c r="AE29" s="10">
        <f t="shared" si="5"/>
        <v>4338</v>
      </c>
      <c r="AF29" s="16">
        <v>259</v>
      </c>
      <c r="AG29" s="17">
        <v>186</v>
      </c>
      <c r="AH29" s="16">
        <v>18328</v>
      </c>
      <c r="AI29" s="17">
        <v>13526</v>
      </c>
      <c r="AJ29" s="16">
        <v>485</v>
      </c>
      <c r="AK29" s="17">
        <v>367</v>
      </c>
      <c r="AL29" s="16"/>
      <c r="AM29" s="17"/>
      <c r="AN29" s="16">
        <v>265</v>
      </c>
      <c r="AO29" s="17">
        <v>199</v>
      </c>
      <c r="AP29" s="16"/>
      <c r="AQ29" s="18"/>
      <c r="AR29" s="5">
        <f t="shared" si="6"/>
        <v>19337</v>
      </c>
      <c r="AS29" s="10">
        <f t="shared" si="7"/>
        <v>14278</v>
      </c>
      <c r="AT29" s="5"/>
      <c r="AU29" s="10"/>
      <c r="AV29" s="16">
        <v>32</v>
      </c>
      <c r="AW29" s="17">
        <v>22</v>
      </c>
      <c r="AX29" s="5">
        <f t="shared" si="8"/>
        <v>32</v>
      </c>
      <c r="AY29" s="10">
        <f t="shared" si="9"/>
        <v>22</v>
      </c>
      <c r="AZ29" s="7">
        <f t="shared" si="0"/>
        <v>55948</v>
      </c>
      <c r="BA29" s="8">
        <f t="shared" si="1"/>
        <v>39145</v>
      </c>
      <c r="BB29" s="3">
        <f t="shared" si="10"/>
        <v>69.966754843783519</v>
      </c>
    </row>
    <row r="30" spans="1:54">
      <c r="A30" s="1" t="s">
        <v>24</v>
      </c>
      <c r="B30" s="16"/>
      <c r="C30" s="17"/>
      <c r="D30" s="16"/>
      <c r="E30" s="17"/>
      <c r="F30" s="16"/>
      <c r="G30" s="17"/>
      <c r="H30" s="5">
        <f t="shared" si="2"/>
        <v>0</v>
      </c>
      <c r="I30" s="10">
        <f t="shared" si="3"/>
        <v>0</v>
      </c>
      <c r="J30" s="16">
        <v>81038</v>
      </c>
      <c r="K30" s="17">
        <v>16590</v>
      </c>
      <c r="L30" s="16">
        <v>548822</v>
      </c>
      <c r="M30" s="17">
        <v>489809</v>
      </c>
      <c r="N30" s="16">
        <v>832</v>
      </c>
      <c r="O30" s="17">
        <v>787</v>
      </c>
      <c r="P30" s="22"/>
      <c r="Q30" s="18"/>
      <c r="R30" s="16">
        <v>30</v>
      </c>
      <c r="S30" s="17">
        <v>30</v>
      </c>
      <c r="T30" s="16">
        <v>616135</v>
      </c>
      <c r="U30" s="18"/>
      <c r="V30" s="16">
        <v>19907</v>
      </c>
      <c r="W30" s="17">
        <v>4650</v>
      </c>
      <c r="X30" s="16">
        <v>6113</v>
      </c>
      <c r="Y30" s="17">
        <v>3297</v>
      </c>
      <c r="Z30" s="22"/>
      <c r="AA30" s="18"/>
      <c r="AB30" s="16">
        <v>191477</v>
      </c>
      <c r="AC30" s="17">
        <v>103506</v>
      </c>
      <c r="AD30" s="5">
        <f t="shared" si="4"/>
        <v>1464354</v>
      </c>
      <c r="AE30" s="10">
        <f t="shared" si="5"/>
        <v>618669</v>
      </c>
      <c r="AF30" s="16">
        <v>6282</v>
      </c>
      <c r="AG30" s="17">
        <v>4261</v>
      </c>
      <c r="AH30" s="16">
        <v>562489</v>
      </c>
      <c r="AI30" s="17">
        <v>391080</v>
      </c>
      <c r="AJ30" s="5">
        <v>24723</v>
      </c>
      <c r="AK30" s="17">
        <v>17852</v>
      </c>
      <c r="AL30" s="16"/>
      <c r="AM30" s="17"/>
      <c r="AN30" s="5"/>
      <c r="AO30" s="10"/>
      <c r="AP30" s="5"/>
      <c r="AQ30" s="10"/>
      <c r="AR30" s="5">
        <f t="shared" si="6"/>
        <v>593494</v>
      </c>
      <c r="AS30" s="10">
        <f t="shared" si="7"/>
        <v>413193</v>
      </c>
      <c r="AT30" s="16">
        <v>30000</v>
      </c>
      <c r="AU30" s="17"/>
      <c r="AV30" s="16">
        <v>3007</v>
      </c>
      <c r="AW30" s="17">
        <v>2054</v>
      </c>
      <c r="AX30" s="5">
        <f t="shared" si="8"/>
        <v>33007</v>
      </c>
      <c r="AY30" s="10">
        <f t="shared" si="9"/>
        <v>2054</v>
      </c>
      <c r="AZ30" s="7">
        <f t="shared" si="0"/>
        <v>2090855</v>
      </c>
      <c r="BA30" s="8">
        <f t="shared" si="1"/>
        <v>1033916</v>
      </c>
      <c r="BB30" s="3">
        <f t="shared" si="10"/>
        <v>49.44943575714241</v>
      </c>
    </row>
    <row r="31" spans="1:54">
      <c r="A31" s="1" t="s">
        <v>25</v>
      </c>
      <c r="B31" s="20">
        <v>35168</v>
      </c>
      <c r="C31" s="21">
        <v>26377</v>
      </c>
      <c r="D31" s="16">
        <v>1600</v>
      </c>
      <c r="E31" s="17">
        <v>1600</v>
      </c>
      <c r="F31" s="6"/>
      <c r="G31" s="11"/>
      <c r="H31" s="5">
        <f t="shared" si="2"/>
        <v>36768</v>
      </c>
      <c r="I31" s="10">
        <f t="shared" si="3"/>
        <v>27977</v>
      </c>
      <c r="J31" s="16">
        <v>6728</v>
      </c>
      <c r="K31" s="17">
        <v>6711</v>
      </c>
      <c r="L31" s="16">
        <v>369483</v>
      </c>
      <c r="M31" s="17">
        <v>212071</v>
      </c>
      <c r="N31" s="16">
        <v>1467</v>
      </c>
      <c r="O31" s="17">
        <v>1467</v>
      </c>
      <c r="P31" s="6"/>
      <c r="Q31" s="11"/>
      <c r="R31" s="16">
        <v>66</v>
      </c>
      <c r="S31" s="17">
        <v>66</v>
      </c>
      <c r="T31" s="22"/>
      <c r="U31" s="18"/>
      <c r="V31" s="16">
        <v>39472</v>
      </c>
      <c r="W31" s="17"/>
      <c r="X31" s="22"/>
      <c r="Y31" s="18"/>
      <c r="Z31" s="16"/>
      <c r="AA31" s="18"/>
      <c r="AB31" s="16">
        <v>468456</v>
      </c>
      <c r="AC31" s="17">
        <v>264642</v>
      </c>
      <c r="AD31" s="5">
        <f t="shared" si="4"/>
        <v>885672</v>
      </c>
      <c r="AE31" s="10">
        <f t="shared" si="5"/>
        <v>484957</v>
      </c>
      <c r="AF31" s="16">
        <v>13522</v>
      </c>
      <c r="AG31" s="17">
        <v>9136</v>
      </c>
      <c r="AH31" s="16">
        <v>1110523</v>
      </c>
      <c r="AI31" s="17">
        <v>823338</v>
      </c>
      <c r="AJ31" s="6">
        <v>46483</v>
      </c>
      <c r="AK31" s="17">
        <v>27287</v>
      </c>
      <c r="AL31" s="16">
        <v>26832</v>
      </c>
      <c r="AM31" s="17">
        <v>17358</v>
      </c>
      <c r="AN31" s="6"/>
      <c r="AO31" s="11"/>
      <c r="AP31" s="6"/>
      <c r="AQ31" s="11"/>
      <c r="AR31" s="5">
        <f t="shared" si="6"/>
        <v>1197360</v>
      </c>
      <c r="AS31" s="10">
        <f t="shared" si="7"/>
        <v>877119</v>
      </c>
      <c r="AT31" s="16">
        <v>96798</v>
      </c>
      <c r="AU31" s="17">
        <v>39864</v>
      </c>
      <c r="AV31" s="16">
        <v>14717</v>
      </c>
      <c r="AW31" s="17">
        <v>10851</v>
      </c>
      <c r="AX31" s="5">
        <f t="shared" si="8"/>
        <v>111515</v>
      </c>
      <c r="AY31" s="10">
        <f t="shared" si="9"/>
        <v>50715</v>
      </c>
      <c r="AZ31" s="7">
        <f t="shared" si="0"/>
        <v>2231315</v>
      </c>
      <c r="BA31" s="8">
        <f t="shared" si="1"/>
        <v>1440768</v>
      </c>
      <c r="BB31" s="3">
        <f t="shared" si="10"/>
        <v>64.570354252985354</v>
      </c>
    </row>
    <row r="32" spans="1:54">
      <c r="A32" s="12" t="s">
        <v>26</v>
      </c>
      <c r="B32" s="13">
        <f>SUM(B6:B31)</f>
        <v>939669</v>
      </c>
      <c r="C32" s="13">
        <f t="shared" ref="C32:AZ32" si="11">SUM(C6:C31)</f>
        <v>730160</v>
      </c>
      <c r="D32" s="13">
        <f t="shared" si="11"/>
        <v>79800</v>
      </c>
      <c r="E32" s="13">
        <f t="shared" si="11"/>
        <v>70657</v>
      </c>
      <c r="F32" s="13">
        <f>SUM(F6:F31)</f>
        <v>8000</v>
      </c>
      <c r="G32" s="13">
        <f>SUM(G6:G31)</f>
        <v>8000</v>
      </c>
      <c r="H32" s="13">
        <f t="shared" si="11"/>
        <v>1027469</v>
      </c>
      <c r="I32" s="13">
        <f t="shared" si="11"/>
        <v>808817</v>
      </c>
      <c r="J32" s="13">
        <f t="shared" si="11"/>
        <v>92303</v>
      </c>
      <c r="K32" s="13">
        <f t="shared" si="11"/>
        <v>27838</v>
      </c>
      <c r="L32" s="13">
        <f t="shared" si="11"/>
        <v>1249968</v>
      </c>
      <c r="M32" s="13">
        <f t="shared" si="11"/>
        <v>884144</v>
      </c>
      <c r="N32" s="13">
        <f>SUM(N6:N31)</f>
        <v>2299</v>
      </c>
      <c r="O32" s="13">
        <f>SUM(O6:O31)</f>
        <v>2254</v>
      </c>
      <c r="P32" s="13">
        <f t="shared" si="11"/>
        <v>11764</v>
      </c>
      <c r="Q32" s="13">
        <f t="shared" si="11"/>
        <v>11764</v>
      </c>
      <c r="R32" s="13">
        <f t="shared" si="11"/>
        <v>2927</v>
      </c>
      <c r="S32" s="13">
        <f t="shared" si="11"/>
        <v>2927</v>
      </c>
      <c r="T32" s="13">
        <f>SUM(T6:T31)</f>
        <v>616135</v>
      </c>
      <c r="U32" s="13">
        <f>SUM(U6:U31)</f>
        <v>0</v>
      </c>
      <c r="V32" s="13">
        <f>SUM(V6:V31)</f>
        <v>141679</v>
      </c>
      <c r="W32" s="13">
        <f>SUM(W6:W31)</f>
        <v>8064</v>
      </c>
      <c r="X32" s="13">
        <f t="shared" si="11"/>
        <v>27128</v>
      </c>
      <c r="Y32" s="13">
        <f t="shared" si="11"/>
        <v>10805</v>
      </c>
      <c r="Z32" s="13">
        <f>SUM(Z6:Z31)</f>
        <v>8304</v>
      </c>
      <c r="AA32" s="13">
        <f>SUM(AA6:AA31)</f>
        <v>819</v>
      </c>
      <c r="AB32" s="13">
        <f t="shared" si="11"/>
        <v>1199028</v>
      </c>
      <c r="AC32" s="13">
        <f t="shared" si="11"/>
        <v>657505</v>
      </c>
      <c r="AD32" s="13">
        <f t="shared" si="11"/>
        <v>3351535</v>
      </c>
      <c r="AE32" s="13">
        <f t="shared" si="11"/>
        <v>1606120</v>
      </c>
      <c r="AF32" s="13">
        <f t="shared" si="11"/>
        <v>42450</v>
      </c>
      <c r="AG32" s="13">
        <f t="shared" si="11"/>
        <v>29717</v>
      </c>
      <c r="AH32" s="13">
        <f t="shared" si="11"/>
        <v>3277526</v>
      </c>
      <c r="AI32" s="13">
        <f t="shared" si="11"/>
        <v>2492896</v>
      </c>
      <c r="AJ32" s="13">
        <f t="shared" si="11"/>
        <v>130009</v>
      </c>
      <c r="AK32" s="13">
        <f t="shared" si="11"/>
        <v>84172</v>
      </c>
      <c r="AL32" s="13">
        <f t="shared" si="11"/>
        <v>63358</v>
      </c>
      <c r="AM32" s="13">
        <f t="shared" si="11"/>
        <v>52179</v>
      </c>
      <c r="AN32" s="13">
        <f t="shared" si="11"/>
        <v>9744</v>
      </c>
      <c r="AO32" s="13">
        <f t="shared" si="11"/>
        <v>7307</v>
      </c>
      <c r="AP32" s="13">
        <f t="shared" si="11"/>
        <v>5</v>
      </c>
      <c r="AQ32" s="13">
        <f t="shared" si="11"/>
        <v>0</v>
      </c>
      <c r="AR32" s="13">
        <f t="shared" si="11"/>
        <v>3523092</v>
      </c>
      <c r="AS32" s="13">
        <f t="shared" si="11"/>
        <v>2666271</v>
      </c>
      <c r="AT32" s="13">
        <f>SUM(AT6:AT31)</f>
        <v>126798</v>
      </c>
      <c r="AU32" s="13">
        <f>SUM(AU6:AU31)</f>
        <v>39864</v>
      </c>
      <c r="AV32" s="13">
        <f>SUM(AV6:AV31)</f>
        <v>35512</v>
      </c>
      <c r="AW32" s="13">
        <f>SUM(AW6:AW31)</f>
        <v>27365</v>
      </c>
      <c r="AX32" s="13">
        <f t="shared" si="11"/>
        <v>162310</v>
      </c>
      <c r="AY32" s="13">
        <f t="shared" si="11"/>
        <v>67229</v>
      </c>
      <c r="AZ32" s="13">
        <f t="shared" si="11"/>
        <v>8064406</v>
      </c>
      <c r="BA32" s="14">
        <f>I32+AE32+AS32+AY32</f>
        <v>5148437</v>
      </c>
      <c r="BB32" s="15">
        <f t="shared" si="10"/>
        <v>63.841490619395898</v>
      </c>
    </row>
  </sheetData>
  <mergeCells count="30">
    <mergeCell ref="A1:BA1"/>
    <mergeCell ref="A2:BA2"/>
    <mergeCell ref="A3:BA3"/>
    <mergeCell ref="AD4:AE4"/>
    <mergeCell ref="AX4:AY4"/>
    <mergeCell ref="A4:A5"/>
    <mergeCell ref="B4:C4"/>
    <mergeCell ref="AL4:AM4"/>
    <mergeCell ref="AB4:AC4"/>
    <mergeCell ref="AJ4:AK4"/>
    <mergeCell ref="AZ4:BB4"/>
    <mergeCell ref="AH4:AI4"/>
    <mergeCell ref="AR4:AS4"/>
    <mergeCell ref="V4:W4"/>
    <mergeCell ref="Z4:AA4"/>
    <mergeCell ref="T4:U4"/>
    <mergeCell ref="J4:K4"/>
    <mergeCell ref="P4:Q4"/>
    <mergeCell ref="R4:S4"/>
    <mergeCell ref="AV4:AW4"/>
    <mergeCell ref="AN4:AO4"/>
    <mergeCell ref="AT4:AU4"/>
    <mergeCell ref="AP4:AQ4"/>
    <mergeCell ref="X4:Y4"/>
    <mergeCell ref="AF4:AG4"/>
    <mergeCell ref="D4:E4"/>
    <mergeCell ref="H4:I4"/>
    <mergeCell ref="L4:M4"/>
    <mergeCell ref="F4:G4"/>
    <mergeCell ref="N4:O4"/>
  </mergeCells>
  <phoneticPr fontId="8" type="noConversion"/>
  <pageMargins left="0.70866141732283472" right="0.31496062992125984" top="0.74803149606299213" bottom="0.35433070866141736" header="0.31496062992125984" footer="0.31496062992125984"/>
  <pageSetup paperSize="9" scale="90" fitToHeight="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2017-11-09T12:44:05Z</dcterms:modified>
</cp:coreProperties>
</file>