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81" i="1"/>
  <c r="I80"/>
  <c r="I79"/>
  <c r="H86"/>
  <c r="I93" l="1"/>
  <c r="I92"/>
  <c r="I91"/>
  <c r="I88"/>
  <c r="I87"/>
  <c r="I86"/>
  <c r="I85"/>
  <c r="I82"/>
  <c r="H91"/>
  <c r="H90"/>
  <c r="H89"/>
  <c r="H88"/>
  <c r="H87"/>
  <c r="H85"/>
  <c r="H83"/>
  <c r="H82"/>
  <c r="H81"/>
  <c r="G80"/>
  <c r="G88"/>
  <c r="F88"/>
  <c r="F80"/>
  <c r="E91"/>
  <c r="E90"/>
  <c r="E89"/>
  <c r="E87"/>
  <c r="E86"/>
  <c r="E85"/>
  <c r="E84"/>
  <c r="E83"/>
  <c r="E82"/>
  <c r="E81"/>
  <c r="E80"/>
  <c r="E79"/>
  <c r="D88"/>
  <c r="D80" s="1"/>
  <c r="C80"/>
  <c r="C84"/>
  <c r="C88"/>
  <c r="G84"/>
  <c r="F84"/>
  <c r="D84"/>
  <c r="G81"/>
  <c r="F81"/>
  <c r="D81"/>
  <c r="C81"/>
  <c r="I74" l="1"/>
  <c r="I72"/>
  <c r="I71"/>
  <c r="I69"/>
  <c r="I68"/>
  <c r="I67"/>
  <c r="I66"/>
  <c r="I64"/>
  <c r="I63"/>
  <c r="I62"/>
  <c r="I61"/>
  <c r="I60"/>
  <c r="I58"/>
  <c r="I57"/>
  <c r="I56"/>
  <c r="I54"/>
  <c r="I53"/>
  <c r="I51"/>
  <c r="I50"/>
  <c r="I48"/>
  <c r="I47"/>
  <c r="I46"/>
  <c r="I45"/>
  <c r="I43"/>
  <c r="I42"/>
  <c r="I39"/>
  <c r="I37"/>
  <c r="I36"/>
  <c r="I35"/>
  <c r="I34"/>
  <c r="I32"/>
  <c r="I31"/>
  <c r="I30"/>
  <c r="I29"/>
  <c r="I27"/>
  <c r="I26"/>
  <c r="I24"/>
  <c r="I22"/>
  <c r="I21"/>
  <c r="I20"/>
  <c r="I19"/>
  <c r="I17"/>
  <c r="I15"/>
  <c r="I14"/>
  <c r="I13"/>
  <c r="I12"/>
  <c r="I11"/>
  <c r="I10"/>
  <c r="I9"/>
  <c r="I8"/>
  <c r="H78"/>
  <c r="H77"/>
  <c r="H76"/>
  <c r="H74"/>
  <c r="H72"/>
  <c r="H71"/>
  <c r="H69"/>
  <c r="H68"/>
  <c r="H67"/>
  <c r="H66"/>
  <c r="H64"/>
  <c r="H63"/>
  <c r="H62"/>
  <c r="H61"/>
  <c r="H60"/>
  <c r="H58"/>
  <c r="H57"/>
  <c r="H56"/>
  <c r="H55"/>
  <c r="H53"/>
  <c r="H51"/>
  <c r="H50"/>
  <c r="H48"/>
  <c r="H47"/>
  <c r="H46"/>
  <c r="H45"/>
  <c r="H44"/>
  <c r="H43"/>
  <c r="H42"/>
  <c r="H40"/>
  <c r="H39"/>
  <c r="H37"/>
  <c r="H36"/>
  <c r="H35"/>
  <c r="H34"/>
  <c r="H32"/>
  <c r="H31"/>
  <c r="H30"/>
  <c r="H29"/>
  <c r="H28"/>
  <c r="H27"/>
  <c r="H26"/>
  <c r="H24"/>
  <c r="H23"/>
  <c r="H22"/>
  <c r="H21"/>
  <c r="H20"/>
  <c r="H17"/>
  <c r="H15"/>
  <c r="H14"/>
  <c r="H13"/>
  <c r="H12"/>
  <c r="H11"/>
  <c r="H10"/>
  <c r="H9"/>
  <c r="H8"/>
  <c r="G75"/>
  <c r="F75"/>
  <c r="G73"/>
  <c r="F73"/>
  <c r="G70"/>
  <c r="F70"/>
  <c r="G65"/>
  <c r="F65"/>
  <c r="G59"/>
  <c r="F59"/>
  <c r="G52"/>
  <c r="F52"/>
  <c r="G49"/>
  <c r="F49"/>
  <c r="G41"/>
  <c r="H41" s="1"/>
  <c r="F41"/>
  <c r="G33"/>
  <c r="F33"/>
  <c r="C33"/>
  <c r="G38"/>
  <c r="F38"/>
  <c r="G25"/>
  <c r="F25"/>
  <c r="G18"/>
  <c r="F18"/>
  <c r="G16"/>
  <c r="F16"/>
  <c r="G7"/>
  <c r="F7"/>
  <c r="E78"/>
  <c r="E77"/>
  <c r="E76"/>
  <c r="E74"/>
  <c r="E72"/>
  <c r="E71"/>
  <c r="E69"/>
  <c r="E68"/>
  <c r="E67"/>
  <c r="E66"/>
  <c r="E64"/>
  <c r="E63"/>
  <c r="E62"/>
  <c r="E61"/>
  <c r="E60"/>
  <c r="E58"/>
  <c r="E57"/>
  <c r="E56"/>
  <c r="E54"/>
  <c r="E53"/>
  <c r="E51"/>
  <c r="E50"/>
  <c r="E48"/>
  <c r="E47"/>
  <c r="E46"/>
  <c r="E45"/>
  <c r="E43"/>
  <c r="E42"/>
  <c r="E39"/>
  <c r="E37"/>
  <c r="E36"/>
  <c r="E35"/>
  <c r="E34"/>
  <c r="E32"/>
  <c r="E31"/>
  <c r="E30"/>
  <c r="E29"/>
  <c r="E28"/>
  <c r="E27"/>
  <c r="E26"/>
  <c r="E24"/>
  <c r="E22"/>
  <c r="E21"/>
  <c r="E20"/>
  <c r="E19"/>
  <c r="E17"/>
  <c r="E15"/>
  <c r="E14"/>
  <c r="E13"/>
  <c r="E12"/>
  <c r="E11"/>
  <c r="E10"/>
  <c r="E9"/>
  <c r="E8"/>
  <c r="D18"/>
  <c r="D16"/>
  <c r="D7"/>
  <c r="C73"/>
  <c r="C18"/>
  <c r="C7"/>
  <c r="E7" s="1"/>
  <c r="C75"/>
  <c r="C70"/>
  <c r="C65"/>
  <c r="C59"/>
  <c r="C52"/>
  <c r="C49"/>
  <c r="C41"/>
  <c r="C38"/>
  <c r="E38" s="1"/>
  <c r="C25"/>
  <c r="C16"/>
  <c r="D75"/>
  <c r="E75" s="1"/>
  <c r="D73"/>
  <c r="E73" s="1"/>
  <c r="D70"/>
  <c r="D65"/>
  <c r="E65" s="1"/>
  <c r="D59"/>
  <c r="D52"/>
  <c r="E52" s="1"/>
  <c r="D49"/>
  <c r="D41"/>
  <c r="E41" s="1"/>
  <c r="D38"/>
  <c r="D33"/>
  <c r="E33" s="1"/>
  <c r="D25"/>
  <c r="E25" s="1"/>
  <c r="I49" l="1"/>
  <c r="I59"/>
  <c r="I70"/>
  <c r="E16"/>
  <c r="I52"/>
  <c r="I65"/>
  <c r="I73"/>
  <c r="E49"/>
  <c r="E59"/>
  <c r="E70"/>
  <c r="E18"/>
  <c r="I7"/>
  <c r="H16"/>
  <c r="H18"/>
  <c r="H25"/>
  <c r="I38"/>
  <c r="F6"/>
  <c r="G6"/>
  <c r="H75"/>
  <c r="H7"/>
  <c r="H38"/>
  <c r="H52"/>
  <c r="H59"/>
  <c r="H65"/>
  <c r="H73"/>
  <c r="I16"/>
  <c r="I18"/>
  <c r="I25"/>
  <c r="I41"/>
  <c r="C6"/>
  <c r="H33"/>
  <c r="H49"/>
  <c r="H70"/>
  <c r="I33"/>
  <c r="D6"/>
  <c r="H6" l="1"/>
  <c r="I6"/>
  <c r="E6"/>
</calcChain>
</file>

<file path=xl/sharedStrings.xml><?xml version="1.0" encoding="utf-8"?>
<sst xmlns="http://schemas.openxmlformats.org/spreadsheetml/2006/main" count="154" uniqueCount="151">
  <si>
    <t>Расходы бюджета - 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</si>
  <si>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</si>
  <si>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</si>
  <si>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</si>
  <si>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</si>
  <si>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</si>
  <si>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</si>
  <si>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</si>
  <si>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</si>
  <si>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</si>
  <si>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</si>
  <si>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</si>
  <si>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</si>
  <si>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</si>
  <si>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</si>
  <si>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</si>
  <si>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</si>
  <si>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</si>
  <si>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</si>
  <si>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</si>
  <si>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</si>
  <si>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</si>
  <si>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</si>
  <si>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</si>
  <si>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</si>
  <si>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</si>
  <si>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</si>
  <si>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</si>
  <si>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</si>
  <si>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</si>
  <si>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</si>
  <si>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</si>
  <si>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</si>
  <si>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</si>
  <si>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</si>
  <si>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</si>
  <si>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Начальное профессиональное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</si>
  <si>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</si>
  <si>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</si>
  <si>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</si>
  <si>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</si>
  <si>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</si>
  <si>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</si>
  <si>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</si>
  <si>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</si>
  <si>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</si>
  <si>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</si>
  <si>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</si>
  <si>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её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</si>
  <si>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</si>
  <si>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</si>
  <si>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</si>
  <si>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</si>
  <si>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</si>
  <si>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</si>
  <si>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</si>
  <si>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</si>
  <si>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</si>
  <si>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</si>
  <si>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</si>
  <si>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</si>
  <si>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</si>
  <si>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</si>
  <si>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</si>
  <si>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</si>
  <si>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</si>
  <si>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</si>
  <si>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</si>
  <si>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</si>
  <si>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</si>
  <si>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Наименование показателя</t>
  </si>
  <si>
    <t>РзПз</t>
  </si>
  <si>
    <t>0100</t>
  </si>
  <si>
    <t>0103</t>
  </si>
  <si>
    <t>0104</t>
  </si>
  <si>
    <t>0105</t>
  </si>
  <si>
    <t>0106</t>
  </si>
  <si>
    <t>0107</t>
  </si>
  <si>
    <t>0111</t>
  </si>
  <si>
    <t>0113</t>
  </si>
  <si>
    <t>0200</t>
  </si>
  <si>
    <t>0203</t>
  </si>
  <si>
    <t>0300</t>
  </si>
  <si>
    <t>0304</t>
  </si>
  <si>
    <t>0309</t>
  </si>
  <si>
    <t>0310</t>
  </si>
  <si>
    <t>0311</t>
  </si>
  <si>
    <t>0314</t>
  </si>
  <si>
    <t>0400</t>
  </si>
  <si>
    <t>0401</t>
  </si>
  <si>
    <t>0405</t>
  </si>
  <si>
    <t>0406</t>
  </si>
  <si>
    <t>0407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</si>
  <si>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</si>
  <si>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</si>
  <si>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</si>
  <si>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</si>
  <si>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</si>
  <si>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</si>
  <si>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</si>
  <si>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</si>
  <si>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</si>
  <si>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</si>
  <si>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</si>
  <si>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</si>
  <si>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</si>
  <si>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</si>
  <si>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</si>
  <si>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0704</t>
  </si>
  <si>
    <t>0705</t>
  </si>
  <si>
    <t>0707</t>
  </si>
  <si>
    <t>0709</t>
  </si>
  <si>
    <t>0800</t>
  </si>
  <si>
    <t>0801</t>
  </si>
  <si>
    <t>0804</t>
  </si>
  <si>
    <t>0900</t>
  </si>
  <si>
    <t>0901</t>
  </si>
  <si>
    <t>0904</t>
  </si>
  <si>
    <t>0905</t>
  </si>
  <si>
    <t>0906</t>
  </si>
  <si>
    <t>0909</t>
  </si>
  <si>
    <t>Сведения</t>
  </si>
  <si>
    <t>тыс.рублей</t>
  </si>
  <si>
    <t>0902</t>
  </si>
  <si>
    <t>Амбулаторная помощь</t>
  </si>
  <si>
    <t>утверждено</t>
  </si>
  <si>
    <t>исполнено</t>
  </si>
  <si>
    <t>% исполнения</t>
  </si>
  <si>
    <t>0102</t>
  </si>
  <si>
    <t xml:space="preserve">  Функционирование высшего должностного лица субъекта Российской Федерации и муниципального образования</t>
  </si>
  <si>
    <t>0302</t>
  </si>
  <si>
    <t xml:space="preserve">  Органы внутренних дел</t>
  </si>
  <si>
    <t>темп роста</t>
  </si>
  <si>
    <t>на 01.04.2016 года</t>
  </si>
  <si>
    <t>на 01.04.2017 года</t>
  </si>
  <si>
    <t>Результат исполнения бюджета (дефицит / профицит)</t>
  </si>
  <si>
    <t>Источники финансирования дефицита бюджета - всего</t>
  </si>
  <si>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</si>
  <si>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бюджетами субъектов Российской Федерации в валюте Российской Федерации</t>
  </si>
  <si>
    <t xml:space="preserve">  Погашение бюджетами субъектов Российской Федерации кредитов от кредитных организаций в валюте Российской Федерации</t>
  </si>
  <si>
    <t xml:space="preserve">  Бюджетные кредиты от других бюджетов бюджетной системы Российской Федерации</t>
  </si>
  <si>
    <t>в т.ч. краткосрочные кредиты на пополнение остатков средств на счете бюджета субъекта РФ</t>
  </si>
  <si>
    <t xml:space="preserve">  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</si>
  <si>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 xml:space="preserve">  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</si>
  <si>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</si>
  <si>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Средства от продажи акций и иных форм участия в капитале, находящихся в собственности субъектов Российской Федерации</t>
  </si>
  <si>
    <t xml:space="preserve">  Бюджетные кредиты, предоставленные внутри страны в валюте Российской Федерации</t>
  </si>
  <si>
    <t xml:space="preserve">  Прочие бюджетные кредиты (ссуды), предоставленные внутри страны</t>
  </si>
  <si>
    <t xml:space="preserve">  Операции по управлению остатками средств на единых счетах бюджетов</t>
  </si>
  <si>
    <t>Изменение остатков средств</t>
  </si>
  <si>
    <t>о расходах  и источниках финансирования  дефицита консолидированного  бюджета Псковской области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</si>
</sst>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4" tint="-0.499984740745262"/>
      <name val="Times New Roman"/>
      <family val="1"/>
      <charset val="204"/>
    </font>
    <font>
      <b/>
      <sz val="10"/>
      <color theme="4" tint="-0.499984740745262"/>
      <name val="Calibri"/>
      <family val="2"/>
      <charset val="204"/>
      <scheme val="minor"/>
    </font>
    <font>
      <b/>
      <sz val="10"/>
      <color theme="6" tint="-0.499984740745262"/>
      <name val="Times New Roman"/>
      <family val="1"/>
      <charset val="204"/>
    </font>
    <font>
      <b/>
      <sz val="10"/>
      <color theme="6" tint="-0.499984740745262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8">
      <alignment horizontal="left" wrapText="1" indent="2"/>
    </xf>
  </cellStyleXfs>
  <cellXfs count="5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0" xfId="0" applyFill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4" fillId="0" borderId="8" xfId="1" applyNumberFormat="1" applyFont="1" applyAlignment="1" applyProtection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Fill="1"/>
    <xf numFmtId="3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165" fontId="1" fillId="2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5" fontId="1" fillId="3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/>
    <xf numFmtId="3" fontId="8" fillId="0" borderId="1" xfId="0" applyNumberFormat="1" applyFont="1" applyFill="1" applyBorder="1"/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/>
    <xf numFmtId="3" fontId="10" fillId="0" borderId="1" xfId="0" applyNumberFormat="1" applyFont="1" applyFill="1" applyBorder="1"/>
    <xf numFmtId="0" fontId="11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11" fillId="4" borderId="1" xfId="0" applyFont="1" applyFill="1" applyBorder="1"/>
    <xf numFmtId="3" fontId="11" fillId="4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Fill="1" applyBorder="1"/>
    <xf numFmtId="0" fontId="2" fillId="0" borderId="1" xfId="0" applyFont="1" applyFill="1" applyBorder="1"/>
    <xf numFmtId="0" fontId="2" fillId="4" borderId="1" xfId="0" applyFont="1" applyFill="1" applyBorder="1"/>
    <xf numFmtId="3" fontId="2" fillId="4" borderId="1" xfId="0" applyNumberFormat="1" applyFont="1" applyFill="1" applyBorder="1"/>
    <xf numFmtId="0" fontId="12" fillId="0" borderId="1" xfId="0" applyFont="1" applyBorder="1"/>
    <xf numFmtId="3" fontId="12" fillId="0" borderId="1" xfId="0" applyNumberFormat="1" applyFont="1" applyFill="1" applyBorder="1"/>
    <xf numFmtId="3" fontId="8" fillId="4" borderId="1" xfId="0" applyNumberFormat="1" applyFont="1" applyFill="1" applyBorder="1"/>
    <xf numFmtId="3" fontId="11" fillId="0" borderId="1" xfId="0" applyNumberFormat="1" applyFont="1" applyFill="1" applyBorder="1"/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2">
    <cellStyle name="xl9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3"/>
  <sheetViews>
    <sheetView tabSelected="1" topLeftCell="A73" workbookViewId="0">
      <selection activeCell="O87" sqref="O87"/>
    </sheetView>
  </sheetViews>
  <sheetFormatPr defaultRowHeight="15"/>
  <cols>
    <col min="1" max="1" width="51.28515625" customWidth="1"/>
    <col min="3" max="3" width="11.85546875" style="2" customWidth="1"/>
    <col min="4" max="5" width="10.85546875" style="2" customWidth="1"/>
    <col min="6" max="6" width="13.140625" style="2" customWidth="1"/>
    <col min="7" max="7" width="13.5703125" style="2" customWidth="1"/>
    <col min="8" max="8" width="11.85546875" style="2" customWidth="1"/>
    <col min="9" max="9" width="9.140625" style="2"/>
  </cols>
  <sheetData>
    <row r="1" spans="1:9" ht="15.75">
      <c r="A1" s="46" t="s">
        <v>121</v>
      </c>
      <c r="B1" s="46"/>
      <c r="C1" s="46"/>
      <c r="D1" s="46"/>
      <c r="E1" s="46"/>
      <c r="F1" s="46"/>
      <c r="G1" s="46"/>
    </row>
    <row r="2" spans="1:9" ht="15.75">
      <c r="A2" s="47" t="s">
        <v>150</v>
      </c>
      <c r="B2" s="47"/>
      <c r="C2" s="47"/>
      <c r="D2" s="47"/>
      <c r="E2" s="47"/>
      <c r="F2" s="48"/>
      <c r="G2" s="48"/>
    </row>
    <row r="3" spans="1:9" ht="15.75">
      <c r="A3" s="9"/>
      <c r="B3" s="9"/>
      <c r="C3" s="10"/>
      <c r="D3" s="10"/>
      <c r="E3" s="10"/>
      <c r="F3" s="9"/>
      <c r="G3" s="9"/>
      <c r="I3" s="11" t="s">
        <v>122</v>
      </c>
    </row>
    <row r="4" spans="1:9">
      <c r="A4" s="51" t="s">
        <v>70</v>
      </c>
      <c r="B4" s="49" t="s">
        <v>71</v>
      </c>
      <c r="C4" s="53" t="s">
        <v>133</v>
      </c>
      <c r="D4" s="54"/>
      <c r="E4" s="54"/>
      <c r="F4" s="55" t="s">
        <v>134</v>
      </c>
      <c r="G4" s="55"/>
      <c r="H4" s="55"/>
      <c r="I4" s="44" t="s">
        <v>132</v>
      </c>
    </row>
    <row r="5" spans="1:9" ht="28.5" customHeight="1">
      <c r="A5" s="52"/>
      <c r="B5" s="50"/>
      <c r="C5" s="1" t="s">
        <v>125</v>
      </c>
      <c r="D5" s="1" t="s">
        <v>126</v>
      </c>
      <c r="E5" s="1" t="s">
        <v>127</v>
      </c>
      <c r="F5" s="1" t="s">
        <v>125</v>
      </c>
      <c r="G5" s="1" t="s">
        <v>126</v>
      </c>
      <c r="H5" s="1" t="s">
        <v>127</v>
      </c>
      <c r="I5" s="45"/>
    </row>
    <row r="6" spans="1:9">
      <c r="A6" s="6" t="s">
        <v>0</v>
      </c>
      <c r="B6" s="7">
        <v>9600</v>
      </c>
      <c r="C6" s="12">
        <f>C7+C16+C18+C25+C33+C38+C41+C49+C52+C59+C65+C70+C73+C75</f>
        <v>28288178</v>
      </c>
      <c r="D6" s="12">
        <f>D7+D16+D18+D25+D33+D38+D41+D49+D52+D59+D65+D70+D73+D75</f>
        <v>5545800</v>
      </c>
      <c r="E6" s="13">
        <f>D6/C6*100</f>
        <v>19.60465605101891</v>
      </c>
      <c r="F6" s="12">
        <f t="shared" ref="F6:G6" si="0">F7+F16+F18+F25+F33+F38+F41+F49+F52+F59+F65+F70+F73+F75</f>
        <v>33053909</v>
      </c>
      <c r="G6" s="12">
        <f t="shared" si="0"/>
        <v>6499109</v>
      </c>
      <c r="H6" s="14">
        <f>G6/F6*100</f>
        <v>19.662149490397638</v>
      </c>
      <c r="I6" s="15">
        <f>G6/D6*100</f>
        <v>117.18974719607631</v>
      </c>
    </row>
    <row r="7" spans="1:9">
      <c r="A7" s="8" t="s">
        <v>1</v>
      </c>
      <c r="B7" s="22" t="s">
        <v>72</v>
      </c>
      <c r="C7" s="23">
        <f>SUM(C8:C15)</f>
        <v>2104379</v>
      </c>
      <c r="D7" s="23">
        <f>SUM(D8:D15)</f>
        <v>353681</v>
      </c>
      <c r="E7" s="16">
        <f t="shared" ref="E7:E70" si="1">D7/C7*100</f>
        <v>16.806905980339092</v>
      </c>
      <c r="F7" s="23">
        <f t="shared" ref="F7:G7" si="2">SUM(F8:F15)</f>
        <v>2141637</v>
      </c>
      <c r="G7" s="23">
        <f t="shared" si="2"/>
        <v>424339</v>
      </c>
      <c r="H7" s="17">
        <f t="shared" ref="H7:H70" si="3">G7/F7*100</f>
        <v>19.813768626522609</v>
      </c>
      <c r="I7" s="17">
        <f t="shared" ref="I7:I70" si="4">G7/D7*100</f>
        <v>119.97788968024858</v>
      </c>
    </row>
    <row r="8" spans="1:9" ht="26.25">
      <c r="A8" s="5" t="s">
        <v>129</v>
      </c>
      <c r="B8" s="4" t="s">
        <v>128</v>
      </c>
      <c r="C8" s="18">
        <v>52003</v>
      </c>
      <c r="D8" s="18">
        <v>9646</v>
      </c>
      <c r="E8" s="19">
        <f t="shared" si="1"/>
        <v>18.548929869430612</v>
      </c>
      <c r="F8" s="18">
        <v>52997</v>
      </c>
      <c r="G8" s="18">
        <v>10438</v>
      </c>
      <c r="H8" s="20">
        <f t="shared" si="3"/>
        <v>19.695454459686399</v>
      </c>
      <c r="I8" s="21">
        <f t="shared" si="4"/>
        <v>108.21065726726104</v>
      </c>
    </row>
    <row r="9" spans="1:9" ht="51" customHeight="1">
      <c r="A9" s="3" t="s">
        <v>2</v>
      </c>
      <c r="B9" s="4" t="s">
        <v>73</v>
      </c>
      <c r="C9" s="18">
        <v>129395</v>
      </c>
      <c r="D9" s="18">
        <v>26256</v>
      </c>
      <c r="E9" s="19">
        <f t="shared" si="1"/>
        <v>20.291355925654006</v>
      </c>
      <c r="F9" s="18">
        <v>136809</v>
      </c>
      <c r="G9" s="18">
        <v>27267</v>
      </c>
      <c r="H9" s="20">
        <f t="shared" si="3"/>
        <v>19.930706313181151</v>
      </c>
      <c r="I9" s="21">
        <f t="shared" si="4"/>
        <v>103.85054844606947</v>
      </c>
    </row>
    <row r="10" spans="1:9" ht="48.75" customHeight="1">
      <c r="A10" s="3" t="s">
        <v>3</v>
      </c>
      <c r="B10" s="4" t="s">
        <v>74</v>
      </c>
      <c r="C10" s="18">
        <v>728119</v>
      </c>
      <c r="D10" s="18">
        <v>154706</v>
      </c>
      <c r="E10" s="19">
        <f t="shared" si="1"/>
        <v>21.247351051133126</v>
      </c>
      <c r="F10" s="18">
        <v>730634</v>
      </c>
      <c r="G10" s="18">
        <v>154816</v>
      </c>
      <c r="H10" s="20">
        <f t="shared" si="3"/>
        <v>21.189268498317897</v>
      </c>
      <c r="I10" s="21">
        <f t="shared" si="4"/>
        <v>100.07110260752654</v>
      </c>
    </row>
    <row r="11" spans="1:9">
      <c r="A11" s="3" t="s">
        <v>4</v>
      </c>
      <c r="B11" s="4" t="s">
        <v>75</v>
      </c>
      <c r="C11" s="18">
        <v>55900</v>
      </c>
      <c r="D11" s="18">
        <v>9409</v>
      </c>
      <c r="E11" s="19">
        <f t="shared" si="1"/>
        <v>16.83184257602862</v>
      </c>
      <c r="F11" s="18">
        <v>58000</v>
      </c>
      <c r="G11" s="18">
        <v>10624</v>
      </c>
      <c r="H11" s="20">
        <f t="shared" si="3"/>
        <v>18.317241379310346</v>
      </c>
      <c r="I11" s="21">
        <f t="shared" si="4"/>
        <v>112.91316824317144</v>
      </c>
    </row>
    <row r="12" spans="1:9" ht="45.75" customHeight="1">
      <c r="A12" s="3" t="s">
        <v>5</v>
      </c>
      <c r="B12" s="4" t="s">
        <v>76</v>
      </c>
      <c r="C12" s="18">
        <v>145286</v>
      </c>
      <c r="D12" s="18">
        <v>30967</v>
      </c>
      <c r="E12" s="19">
        <f t="shared" si="1"/>
        <v>21.314510689261184</v>
      </c>
      <c r="F12" s="18">
        <v>148200</v>
      </c>
      <c r="G12" s="18">
        <v>31067</v>
      </c>
      <c r="H12" s="20">
        <f t="shared" si="3"/>
        <v>20.962887989203779</v>
      </c>
      <c r="I12" s="21">
        <f t="shared" si="4"/>
        <v>100.32292440339717</v>
      </c>
    </row>
    <row r="13" spans="1:9" ht="22.5" customHeight="1">
      <c r="A13" s="3" t="s">
        <v>6</v>
      </c>
      <c r="B13" s="4" t="s">
        <v>77</v>
      </c>
      <c r="C13" s="18">
        <v>48338</v>
      </c>
      <c r="D13" s="18">
        <v>6497</v>
      </c>
      <c r="E13" s="19">
        <f t="shared" si="1"/>
        <v>13.440771235880675</v>
      </c>
      <c r="F13" s="18">
        <v>67375</v>
      </c>
      <c r="G13" s="18">
        <v>5483</v>
      </c>
      <c r="H13" s="20">
        <f t="shared" si="3"/>
        <v>8.1380333951762527</v>
      </c>
      <c r="I13" s="21">
        <f t="shared" si="4"/>
        <v>84.392796675388638</v>
      </c>
    </row>
    <row r="14" spans="1:9">
      <c r="A14" s="3" t="s">
        <v>7</v>
      </c>
      <c r="B14" s="4" t="s">
        <v>78</v>
      </c>
      <c r="C14" s="18">
        <v>174945</v>
      </c>
      <c r="D14" s="18">
        <v>363</v>
      </c>
      <c r="E14" s="19">
        <f t="shared" si="1"/>
        <v>0.20749378376061051</v>
      </c>
      <c r="F14" s="18">
        <v>122616</v>
      </c>
      <c r="G14" s="18">
        <v>198</v>
      </c>
      <c r="H14" s="20">
        <f t="shared" si="3"/>
        <v>0.16147974163241338</v>
      </c>
      <c r="I14" s="21">
        <f t="shared" si="4"/>
        <v>54.54545454545454</v>
      </c>
    </row>
    <row r="15" spans="1:9">
      <c r="A15" s="3" t="s">
        <v>8</v>
      </c>
      <c r="B15" s="4" t="s">
        <v>79</v>
      </c>
      <c r="C15" s="18">
        <v>770393</v>
      </c>
      <c r="D15" s="18">
        <v>115837</v>
      </c>
      <c r="E15" s="19">
        <f t="shared" si="1"/>
        <v>15.036091968644575</v>
      </c>
      <c r="F15" s="18">
        <v>825006</v>
      </c>
      <c r="G15" s="18">
        <v>184446</v>
      </c>
      <c r="H15" s="20">
        <f t="shared" si="3"/>
        <v>22.356928313248631</v>
      </c>
      <c r="I15" s="21">
        <f t="shared" si="4"/>
        <v>159.22891649472965</v>
      </c>
    </row>
    <row r="16" spans="1:9">
      <c r="A16" s="8" t="s">
        <v>9</v>
      </c>
      <c r="B16" s="22" t="s">
        <v>80</v>
      </c>
      <c r="C16" s="23">
        <f>C17</f>
        <v>13618</v>
      </c>
      <c r="D16" s="23">
        <f>D17</f>
        <v>1651</v>
      </c>
      <c r="E16" s="16">
        <f t="shared" si="1"/>
        <v>12.123659861947422</v>
      </c>
      <c r="F16" s="23">
        <f t="shared" ref="F16:G16" si="5">F17</f>
        <v>9772</v>
      </c>
      <c r="G16" s="23">
        <f t="shared" si="5"/>
        <v>1701</v>
      </c>
      <c r="H16" s="17">
        <f t="shared" si="3"/>
        <v>17.406876790830946</v>
      </c>
      <c r="I16" s="17">
        <f t="shared" si="4"/>
        <v>103.02846759539672</v>
      </c>
    </row>
    <row r="17" spans="1:9" ht="21" customHeight="1">
      <c r="A17" s="3" t="s">
        <v>10</v>
      </c>
      <c r="B17" s="4" t="s">
        <v>81</v>
      </c>
      <c r="C17" s="18">
        <v>13618</v>
      </c>
      <c r="D17" s="18">
        <v>1651</v>
      </c>
      <c r="E17" s="19">
        <f t="shared" si="1"/>
        <v>12.123659861947422</v>
      </c>
      <c r="F17" s="18">
        <v>9772</v>
      </c>
      <c r="G17" s="18">
        <v>1701</v>
      </c>
      <c r="H17" s="20">
        <f t="shared" si="3"/>
        <v>17.406876790830946</v>
      </c>
      <c r="I17" s="21">
        <f t="shared" si="4"/>
        <v>103.02846759539672</v>
      </c>
    </row>
    <row r="18" spans="1:9" ht="26.25">
      <c r="A18" s="8" t="s">
        <v>11</v>
      </c>
      <c r="B18" s="22" t="s">
        <v>82</v>
      </c>
      <c r="C18" s="23">
        <f>SUM(C19:C24)</f>
        <v>408424</v>
      </c>
      <c r="D18" s="23">
        <f>SUM(D19:D24)</f>
        <v>79273</v>
      </c>
      <c r="E18" s="16">
        <f t="shared" si="1"/>
        <v>19.409486220202535</v>
      </c>
      <c r="F18" s="23">
        <f t="shared" ref="F18:G18" si="6">SUM(F19:F24)</f>
        <v>468312</v>
      </c>
      <c r="G18" s="23">
        <f t="shared" si="6"/>
        <v>100153</v>
      </c>
      <c r="H18" s="17">
        <f t="shared" si="3"/>
        <v>21.385956370966362</v>
      </c>
      <c r="I18" s="17">
        <f t="shared" si="4"/>
        <v>126.33935892422387</v>
      </c>
    </row>
    <row r="19" spans="1:9">
      <c r="A19" s="3" t="s">
        <v>131</v>
      </c>
      <c r="B19" s="4" t="s">
        <v>130</v>
      </c>
      <c r="C19" s="18">
        <v>191</v>
      </c>
      <c r="D19" s="18">
        <v>126</v>
      </c>
      <c r="E19" s="19">
        <f t="shared" si="1"/>
        <v>65.968586387434556</v>
      </c>
      <c r="F19" s="18"/>
      <c r="G19" s="18"/>
      <c r="H19" s="20"/>
      <c r="I19" s="21">
        <f t="shared" si="4"/>
        <v>0</v>
      </c>
    </row>
    <row r="20" spans="1:9">
      <c r="A20" s="3" t="s">
        <v>12</v>
      </c>
      <c r="B20" s="4" t="s">
        <v>83</v>
      </c>
      <c r="C20" s="18">
        <v>33094</v>
      </c>
      <c r="D20" s="18">
        <v>4837</v>
      </c>
      <c r="E20" s="19">
        <f t="shared" si="1"/>
        <v>14.615942466912433</v>
      </c>
      <c r="F20" s="18">
        <v>56177</v>
      </c>
      <c r="G20" s="18">
        <v>7500</v>
      </c>
      <c r="H20" s="20">
        <f t="shared" si="3"/>
        <v>13.350659522580417</v>
      </c>
      <c r="I20" s="21">
        <f t="shared" si="4"/>
        <v>155.0547860243953</v>
      </c>
    </row>
    <row r="21" spans="1:9" ht="26.25" customHeight="1">
      <c r="A21" s="3" t="s">
        <v>13</v>
      </c>
      <c r="B21" s="4" t="s">
        <v>84</v>
      </c>
      <c r="C21" s="18">
        <v>94931</v>
      </c>
      <c r="D21" s="18">
        <v>17224</v>
      </c>
      <c r="E21" s="19">
        <f t="shared" si="1"/>
        <v>18.143704374756403</v>
      </c>
      <c r="F21" s="18">
        <v>115325</v>
      </c>
      <c r="G21" s="18">
        <v>22787</v>
      </c>
      <c r="H21" s="20">
        <f t="shared" si="3"/>
        <v>19.758942120095384</v>
      </c>
      <c r="I21" s="21">
        <f t="shared" si="4"/>
        <v>132.29795633999072</v>
      </c>
    </row>
    <row r="22" spans="1:9">
      <c r="A22" s="3" t="s">
        <v>14</v>
      </c>
      <c r="B22" s="4" t="s">
        <v>85</v>
      </c>
      <c r="C22" s="18">
        <v>215566</v>
      </c>
      <c r="D22" s="18">
        <v>45954</v>
      </c>
      <c r="E22" s="19">
        <f t="shared" si="1"/>
        <v>21.317833053449988</v>
      </c>
      <c r="F22" s="18">
        <v>233188</v>
      </c>
      <c r="G22" s="18">
        <v>57085</v>
      </c>
      <c r="H22" s="20">
        <f t="shared" si="3"/>
        <v>24.480247697137074</v>
      </c>
      <c r="I22" s="21">
        <f t="shared" si="4"/>
        <v>124.22204813509161</v>
      </c>
    </row>
    <row r="23" spans="1:9">
      <c r="A23" s="3" t="s">
        <v>15</v>
      </c>
      <c r="B23" s="4" t="s">
        <v>86</v>
      </c>
      <c r="C23" s="18">
        <v>0</v>
      </c>
      <c r="D23" s="18">
        <v>0</v>
      </c>
      <c r="E23" s="19"/>
      <c r="F23" s="18">
        <v>3661</v>
      </c>
      <c r="G23" s="18">
        <v>0</v>
      </c>
      <c r="H23" s="20">
        <f t="shared" si="3"/>
        <v>0</v>
      </c>
      <c r="I23" s="21"/>
    </row>
    <row r="24" spans="1:9" ht="36" customHeight="1">
      <c r="A24" s="3" t="s">
        <v>16</v>
      </c>
      <c r="B24" s="4" t="s">
        <v>87</v>
      </c>
      <c r="C24" s="18">
        <v>64642</v>
      </c>
      <c r="D24" s="18">
        <v>11132</v>
      </c>
      <c r="E24" s="19">
        <f t="shared" si="1"/>
        <v>17.22100182543857</v>
      </c>
      <c r="F24" s="18">
        <v>59961</v>
      </c>
      <c r="G24" s="18">
        <v>12781</v>
      </c>
      <c r="H24" s="20">
        <f t="shared" si="3"/>
        <v>21.315521755807943</v>
      </c>
      <c r="I24" s="21">
        <f t="shared" si="4"/>
        <v>114.81315127560188</v>
      </c>
    </row>
    <row r="25" spans="1:9">
      <c r="A25" s="8" t="s">
        <v>17</v>
      </c>
      <c r="B25" s="22" t="s">
        <v>88</v>
      </c>
      <c r="C25" s="23">
        <f>SUM(C26:C32)</f>
        <v>5272018</v>
      </c>
      <c r="D25" s="23">
        <f>SUM(D26:D32)</f>
        <v>861500</v>
      </c>
      <c r="E25" s="16">
        <f t="shared" si="1"/>
        <v>16.340991248512431</v>
      </c>
      <c r="F25" s="23">
        <f t="shared" ref="F25:G25" si="7">SUM(F26:F32)</f>
        <v>7970281</v>
      </c>
      <c r="G25" s="23">
        <f t="shared" si="7"/>
        <v>1148219</v>
      </c>
      <c r="H25" s="17">
        <f t="shared" si="3"/>
        <v>14.406254936306512</v>
      </c>
      <c r="I25" s="17">
        <f t="shared" si="4"/>
        <v>133.28136970400465</v>
      </c>
    </row>
    <row r="26" spans="1:9">
      <c r="A26" s="3" t="s">
        <v>18</v>
      </c>
      <c r="B26" s="4" t="s">
        <v>89</v>
      </c>
      <c r="C26" s="18">
        <v>118029</v>
      </c>
      <c r="D26" s="18">
        <v>25141</v>
      </c>
      <c r="E26" s="19">
        <f t="shared" si="1"/>
        <v>21.300697286260156</v>
      </c>
      <c r="F26" s="18">
        <v>117925</v>
      </c>
      <c r="G26" s="18">
        <v>22608</v>
      </c>
      <c r="H26" s="20">
        <f t="shared" si="3"/>
        <v>19.171507313970746</v>
      </c>
      <c r="I26" s="21">
        <f t="shared" si="4"/>
        <v>89.924823992681283</v>
      </c>
    </row>
    <row r="27" spans="1:9">
      <c r="A27" s="3" t="s">
        <v>19</v>
      </c>
      <c r="B27" s="4" t="s">
        <v>90</v>
      </c>
      <c r="C27" s="18">
        <v>859315</v>
      </c>
      <c r="D27" s="18">
        <v>42048</v>
      </c>
      <c r="E27" s="19">
        <f t="shared" si="1"/>
        <v>4.8931998161326176</v>
      </c>
      <c r="F27" s="18">
        <v>1800247</v>
      </c>
      <c r="G27" s="18">
        <v>383595</v>
      </c>
      <c r="H27" s="20">
        <f t="shared" si="3"/>
        <v>21.307909414652546</v>
      </c>
      <c r="I27" s="21">
        <f t="shared" si="4"/>
        <v>912.27882420091328</v>
      </c>
    </row>
    <row r="28" spans="1:9">
      <c r="A28" s="3" t="s">
        <v>20</v>
      </c>
      <c r="B28" s="4" t="s">
        <v>91</v>
      </c>
      <c r="C28" s="18">
        <v>18641</v>
      </c>
      <c r="D28" s="18"/>
      <c r="E28" s="19">
        <f t="shared" si="1"/>
        <v>0</v>
      </c>
      <c r="F28" s="18">
        <v>16836</v>
      </c>
      <c r="G28" s="18">
        <v>0</v>
      </c>
      <c r="H28" s="20">
        <f t="shared" si="3"/>
        <v>0</v>
      </c>
      <c r="I28" s="21"/>
    </row>
    <row r="29" spans="1:9">
      <c r="A29" s="3" t="s">
        <v>21</v>
      </c>
      <c r="B29" s="4" t="s">
        <v>92</v>
      </c>
      <c r="C29" s="18">
        <v>328916</v>
      </c>
      <c r="D29" s="18">
        <v>61234</v>
      </c>
      <c r="E29" s="19">
        <f t="shared" si="1"/>
        <v>18.616911308662392</v>
      </c>
      <c r="F29" s="18">
        <v>332207</v>
      </c>
      <c r="G29" s="18">
        <v>66573</v>
      </c>
      <c r="H29" s="20">
        <f t="shared" si="3"/>
        <v>20.039613855216778</v>
      </c>
      <c r="I29" s="21">
        <f t="shared" si="4"/>
        <v>108.71901231342065</v>
      </c>
    </row>
    <row r="30" spans="1:9">
      <c r="A30" s="3" t="s">
        <v>22</v>
      </c>
      <c r="B30" s="4" t="s">
        <v>93</v>
      </c>
      <c r="C30" s="18">
        <v>504897</v>
      </c>
      <c r="D30" s="18">
        <v>112549</v>
      </c>
      <c r="E30" s="19">
        <f t="shared" si="1"/>
        <v>22.291477271601931</v>
      </c>
      <c r="F30" s="18">
        <v>442637</v>
      </c>
      <c r="G30" s="18">
        <v>83352</v>
      </c>
      <c r="H30" s="20">
        <f t="shared" si="3"/>
        <v>18.830780074869473</v>
      </c>
      <c r="I30" s="21">
        <f t="shared" si="4"/>
        <v>74.058410114705595</v>
      </c>
    </row>
    <row r="31" spans="1:9">
      <c r="A31" s="3" t="s">
        <v>23</v>
      </c>
      <c r="B31" s="4" t="s">
        <v>94</v>
      </c>
      <c r="C31" s="18">
        <v>3192152</v>
      </c>
      <c r="D31" s="18">
        <v>600150</v>
      </c>
      <c r="E31" s="19">
        <f t="shared" si="1"/>
        <v>18.800796453301722</v>
      </c>
      <c r="F31" s="18">
        <v>4742338</v>
      </c>
      <c r="G31" s="18">
        <v>568439</v>
      </c>
      <c r="H31" s="20">
        <f t="shared" si="3"/>
        <v>11.986471651746459</v>
      </c>
      <c r="I31" s="21">
        <f t="shared" si="4"/>
        <v>94.716154294759647</v>
      </c>
    </row>
    <row r="32" spans="1:9" ht="15" customHeight="1">
      <c r="A32" s="3" t="s">
        <v>24</v>
      </c>
      <c r="B32" s="4" t="s">
        <v>95</v>
      </c>
      <c r="C32" s="18">
        <v>250068</v>
      </c>
      <c r="D32" s="18">
        <v>20378</v>
      </c>
      <c r="E32" s="19">
        <f t="shared" si="1"/>
        <v>8.1489834764943936</v>
      </c>
      <c r="F32" s="18">
        <v>518091</v>
      </c>
      <c r="G32" s="18">
        <v>23652</v>
      </c>
      <c r="H32" s="20">
        <f t="shared" si="3"/>
        <v>4.565221167709919</v>
      </c>
      <c r="I32" s="21">
        <f t="shared" si="4"/>
        <v>116.0663460594759</v>
      </c>
    </row>
    <row r="33" spans="1:9" ht="26.25" customHeight="1">
      <c r="A33" s="8" t="s">
        <v>25</v>
      </c>
      <c r="B33" s="22" t="s">
        <v>96</v>
      </c>
      <c r="C33" s="23">
        <f>SUM(C34:C37)</f>
        <v>1766166</v>
      </c>
      <c r="D33" s="23">
        <f>SUM(D34:D37)</f>
        <v>238885</v>
      </c>
      <c r="E33" s="16">
        <f>D33/F33*100</f>
        <v>12.620213896737029</v>
      </c>
      <c r="F33" s="23">
        <f>SUM(F34:F37)</f>
        <v>1892876</v>
      </c>
      <c r="G33" s="23">
        <f>SUM(G34:G37)</f>
        <v>334655</v>
      </c>
      <c r="H33" s="17">
        <f t="shared" si="3"/>
        <v>17.679710662505098</v>
      </c>
      <c r="I33" s="17">
        <f t="shared" si="4"/>
        <v>140.09042007660591</v>
      </c>
    </row>
    <row r="34" spans="1:9">
      <c r="A34" s="3" t="s">
        <v>26</v>
      </c>
      <c r="B34" s="4" t="s">
        <v>97</v>
      </c>
      <c r="C34" s="18">
        <v>844611</v>
      </c>
      <c r="D34" s="18">
        <v>46990</v>
      </c>
      <c r="E34" s="19">
        <f t="shared" si="1"/>
        <v>5.5635079344218816</v>
      </c>
      <c r="F34" s="18">
        <v>732428</v>
      </c>
      <c r="G34" s="18">
        <v>58340</v>
      </c>
      <c r="H34" s="20">
        <f t="shared" si="3"/>
        <v>7.9652880556177532</v>
      </c>
      <c r="I34" s="21">
        <f t="shared" si="4"/>
        <v>124.15407533517771</v>
      </c>
    </row>
    <row r="35" spans="1:9">
      <c r="A35" s="3" t="s">
        <v>27</v>
      </c>
      <c r="B35" s="4" t="s">
        <v>98</v>
      </c>
      <c r="C35" s="18">
        <v>249717</v>
      </c>
      <c r="D35" s="18">
        <v>59274</v>
      </c>
      <c r="E35" s="19">
        <f t="shared" si="1"/>
        <v>23.736469683681925</v>
      </c>
      <c r="F35" s="18">
        <v>316904</v>
      </c>
      <c r="G35" s="18">
        <v>140163</v>
      </c>
      <c r="H35" s="20">
        <f t="shared" si="3"/>
        <v>44.228851639613261</v>
      </c>
      <c r="I35" s="21">
        <f t="shared" si="4"/>
        <v>236.46624152242129</v>
      </c>
    </row>
    <row r="36" spans="1:9">
      <c r="A36" s="3" t="s">
        <v>28</v>
      </c>
      <c r="B36" s="4" t="s">
        <v>99</v>
      </c>
      <c r="C36" s="18">
        <v>466591</v>
      </c>
      <c r="D36" s="18">
        <v>88308</v>
      </c>
      <c r="E36" s="19">
        <f t="shared" si="1"/>
        <v>18.926211607167733</v>
      </c>
      <c r="F36" s="18">
        <v>511844</v>
      </c>
      <c r="G36" s="18">
        <v>96243</v>
      </c>
      <c r="H36" s="20">
        <f t="shared" si="3"/>
        <v>18.803190034463626</v>
      </c>
      <c r="I36" s="21">
        <f t="shared" si="4"/>
        <v>108.98559586900393</v>
      </c>
    </row>
    <row r="37" spans="1:9" ht="12.75" customHeight="1">
      <c r="A37" s="3" t="s">
        <v>29</v>
      </c>
      <c r="B37" s="4" t="s">
        <v>100</v>
      </c>
      <c r="C37" s="18">
        <v>205247</v>
      </c>
      <c r="D37" s="18">
        <v>44313</v>
      </c>
      <c r="E37" s="19">
        <f t="shared" si="1"/>
        <v>21.590084142520961</v>
      </c>
      <c r="F37" s="18">
        <v>331700</v>
      </c>
      <c r="G37" s="18">
        <v>39909</v>
      </c>
      <c r="H37" s="20">
        <f t="shared" si="3"/>
        <v>12.031655110039193</v>
      </c>
      <c r="I37" s="21">
        <f t="shared" si="4"/>
        <v>90.06160720330378</v>
      </c>
    </row>
    <row r="38" spans="1:9">
      <c r="A38" s="8" t="s">
        <v>30</v>
      </c>
      <c r="B38" s="22" t="s">
        <v>101</v>
      </c>
      <c r="C38" s="23">
        <f>C39+C40</f>
        <v>29211</v>
      </c>
      <c r="D38" s="23">
        <f>D39+D40</f>
        <v>3495</v>
      </c>
      <c r="E38" s="16">
        <f t="shared" si="1"/>
        <v>11.964670843175517</v>
      </c>
      <c r="F38" s="23">
        <f t="shared" ref="F38:G38" si="8">F39+F40</f>
        <v>36648</v>
      </c>
      <c r="G38" s="23">
        <f t="shared" si="8"/>
        <v>3626</v>
      </c>
      <c r="H38" s="17">
        <f t="shared" si="3"/>
        <v>9.8941279196681933</v>
      </c>
      <c r="I38" s="21">
        <f t="shared" si="4"/>
        <v>103.74821173104436</v>
      </c>
    </row>
    <row r="39" spans="1:9" ht="26.25">
      <c r="A39" s="3" t="s">
        <v>31</v>
      </c>
      <c r="B39" s="4" t="s">
        <v>102</v>
      </c>
      <c r="C39" s="18">
        <v>29211</v>
      </c>
      <c r="D39" s="18">
        <v>3495</v>
      </c>
      <c r="E39" s="19">
        <f t="shared" si="1"/>
        <v>11.964670843175517</v>
      </c>
      <c r="F39" s="18">
        <v>32950</v>
      </c>
      <c r="G39" s="18">
        <v>2942</v>
      </c>
      <c r="H39" s="20">
        <f t="shared" si="3"/>
        <v>8.9286798179059179</v>
      </c>
      <c r="I39" s="21">
        <f t="shared" si="4"/>
        <v>84.177396280400572</v>
      </c>
    </row>
    <row r="40" spans="1:9" ht="17.25" customHeight="1">
      <c r="A40" s="3" t="s">
        <v>32</v>
      </c>
      <c r="B40" s="4" t="s">
        <v>103</v>
      </c>
      <c r="C40" s="18"/>
      <c r="D40" s="18"/>
      <c r="E40" s="19"/>
      <c r="F40" s="18">
        <v>3698</v>
      </c>
      <c r="G40" s="18">
        <v>684</v>
      </c>
      <c r="H40" s="20">
        <f t="shared" si="3"/>
        <v>18.496484586262845</v>
      </c>
      <c r="I40" s="21"/>
    </row>
    <row r="41" spans="1:9">
      <c r="A41" s="8" t="s">
        <v>33</v>
      </c>
      <c r="B41" s="22" t="s">
        <v>104</v>
      </c>
      <c r="C41" s="23">
        <f>SUM(C42:C48)</f>
        <v>6821367</v>
      </c>
      <c r="D41" s="23">
        <f>SUM(D42:D48)</f>
        <v>1528601</v>
      </c>
      <c r="E41" s="16">
        <f t="shared" si="1"/>
        <v>22.409012738942209</v>
      </c>
      <c r="F41" s="23">
        <f t="shared" ref="F41:G41" si="9">SUM(F42:F48)</f>
        <v>7562941</v>
      </c>
      <c r="G41" s="23">
        <f t="shared" si="9"/>
        <v>1801133</v>
      </c>
      <c r="H41" s="17">
        <f t="shared" si="3"/>
        <v>23.815245947310711</v>
      </c>
      <c r="I41" s="17">
        <f t="shared" si="4"/>
        <v>117.8288513483898</v>
      </c>
    </row>
    <row r="42" spans="1:9">
      <c r="A42" s="3" t="s">
        <v>34</v>
      </c>
      <c r="B42" s="4" t="s">
        <v>105</v>
      </c>
      <c r="C42" s="18">
        <v>1829283</v>
      </c>
      <c r="D42" s="18">
        <v>383007</v>
      </c>
      <c r="E42" s="19">
        <f t="shared" si="1"/>
        <v>20.937547662116796</v>
      </c>
      <c r="F42" s="18">
        <v>1919203</v>
      </c>
      <c r="G42" s="18">
        <v>478713</v>
      </c>
      <c r="H42" s="20">
        <f t="shared" si="3"/>
        <v>24.943322827236099</v>
      </c>
      <c r="I42" s="21">
        <f t="shared" si="4"/>
        <v>124.98805504860225</v>
      </c>
    </row>
    <row r="43" spans="1:9">
      <c r="A43" s="3" t="s">
        <v>35</v>
      </c>
      <c r="B43" s="4" t="s">
        <v>106</v>
      </c>
      <c r="C43" s="18">
        <v>4022339</v>
      </c>
      <c r="D43" s="18">
        <v>939360</v>
      </c>
      <c r="E43" s="19">
        <f t="shared" si="1"/>
        <v>23.353576115787355</v>
      </c>
      <c r="F43" s="18">
        <v>4028480</v>
      </c>
      <c r="G43" s="18">
        <v>951485</v>
      </c>
      <c r="H43" s="20">
        <f t="shared" si="3"/>
        <v>23.618958018905396</v>
      </c>
      <c r="I43" s="21">
        <f t="shared" si="4"/>
        <v>101.29077244081077</v>
      </c>
    </row>
    <row r="44" spans="1:9">
      <c r="A44" s="3" t="s">
        <v>36</v>
      </c>
      <c r="B44" s="4" t="s">
        <v>107</v>
      </c>
      <c r="C44" s="18"/>
      <c r="D44" s="18"/>
      <c r="E44" s="19"/>
      <c r="F44" s="18">
        <v>683247</v>
      </c>
      <c r="G44" s="18">
        <v>149340</v>
      </c>
      <c r="H44" s="20">
        <f t="shared" si="3"/>
        <v>21.857395641693266</v>
      </c>
      <c r="I44" s="21"/>
    </row>
    <row r="45" spans="1:9">
      <c r="A45" s="3" t="s">
        <v>37</v>
      </c>
      <c r="B45" s="4" t="s">
        <v>108</v>
      </c>
      <c r="C45" s="18">
        <v>565202</v>
      </c>
      <c r="D45" s="18">
        <v>145122</v>
      </c>
      <c r="E45" s="19">
        <f t="shared" si="1"/>
        <v>25.676129950000178</v>
      </c>
      <c r="F45" s="18">
        <v>510900</v>
      </c>
      <c r="G45" s="18">
        <v>151817</v>
      </c>
      <c r="H45" s="20">
        <f t="shared" si="3"/>
        <v>29.715599921706794</v>
      </c>
      <c r="I45" s="21">
        <f t="shared" si="4"/>
        <v>104.61335979382864</v>
      </c>
    </row>
    <row r="46" spans="1:9" ht="31.5" customHeight="1">
      <c r="A46" s="3" t="s">
        <v>38</v>
      </c>
      <c r="B46" s="4" t="s">
        <v>109</v>
      </c>
      <c r="C46" s="18">
        <v>25800</v>
      </c>
      <c r="D46" s="18">
        <v>5429</v>
      </c>
      <c r="E46" s="19">
        <f t="shared" si="1"/>
        <v>21.04263565891473</v>
      </c>
      <c r="F46" s="18">
        <v>25808</v>
      </c>
      <c r="G46" s="18">
        <v>6665</v>
      </c>
      <c r="H46" s="20">
        <f t="shared" si="3"/>
        <v>25.825325480471172</v>
      </c>
      <c r="I46" s="21">
        <f t="shared" si="4"/>
        <v>122.7666236876036</v>
      </c>
    </row>
    <row r="47" spans="1:9">
      <c r="A47" s="3" t="s">
        <v>39</v>
      </c>
      <c r="B47" s="4" t="s">
        <v>110</v>
      </c>
      <c r="C47" s="18">
        <v>99164</v>
      </c>
      <c r="D47" s="18">
        <v>8665</v>
      </c>
      <c r="E47" s="19">
        <f t="shared" si="1"/>
        <v>8.7380500988261876</v>
      </c>
      <c r="F47" s="18">
        <v>114225</v>
      </c>
      <c r="G47" s="18">
        <v>5299</v>
      </c>
      <c r="H47" s="20">
        <f t="shared" si="3"/>
        <v>4.6390895163055372</v>
      </c>
      <c r="I47" s="21">
        <f t="shared" si="4"/>
        <v>61.154068090017311</v>
      </c>
    </row>
    <row r="48" spans="1:9">
      <c r="A48" s="3" t="s">
        <v>40</v>
      </c>
      <c r="B48" s="4" t="s">
        <v>111</v>
      </c>
      <c r="C48" s="18">
        <v>279579</v>
      </c>
      <c r="D48" s="18">
        <v>47018</v>
      </c>
      <c r="E48" s="19">
        <f t="shared" si="1"/>
        <v>16.817429062983987</v>
      </c>
      <c r="F48" s="18">
        <v>281078</v>
      </c>
      <c r="G48" s="18">
        <v>57814</v>
      </c>
      <c r="H48" s="20">
        <f t="shared" si="3"/>
        <v>20.568667771935193</v>
      </c>
      <c r="I48" s="21">
        <f t="shared" si="4"/>
        <v>122.96141903100941</v>
      </c>
    </row>
    <row r="49" spans="1:9">
      <c r="A49" s="8" t="s">
        <v>41</v>
      </c>
      <c r="B49" s="22" t="s">
        <v>112</v>
      </c>
      <c r="C49" s="23">
        <f>C50+C51</f>
        <v>969573</v>
      </c>
      <c r="D49" s="23">
        <f>D50+D51</f>
        <v>162280</v>
      </c>
      <c r="E49" s="16">
        <f t="shared" si="1"/>
        <v>16.737264754690983</v>
      </c>
      <c r="F49" s="23">
        <f t="shared" ref="F49:G49" si="10">F50+F51</f>
        <v>1046058</v>
      </c>
      <c r="G49" s="23">
        <f t="shared" si="10"/>
        <v>181985</v>
      </c>
      <c r="H49" s="17">
        <f t="shared" si="3"/>
        <v>17.397218892260277</v>
      </c>
      <c r="I49" s="17">
        <f t="shared" si="4"/>
        <v>112.14259304905103</v>
      </c>
    </row>
    <row r="50" spans="1:9">
      <c r="A50" s="3" t="s">
        <v>42</v>
      </c>
      <c r="B50" s="4" t="s">
        <v>113</v>
      </c>
      <c r="C50" s="18">
        <v>932958</v>
      </c>
      <c r="D50" s="18">
        <v>154787</v>
      </c>
      <c r="E50" s="19">
        <f t="shared" si="1"/>
        <v>16.590993378051316</v>
      </c>
      <c r="F50" s="18">
        <v>1003570</v>
      </c>
      <c r="G50" s="18">
        <v>172190</v>
      </c>
      <c r="H50" s="20">
        <f t="shared" si="3"/>
        <v>17.15774684376775</v>
      </c>
      <c r="I50" s="21">
        <f t="shared" si="4"/>
        <v>111.24319225774775</v>
      </c>
    </row>
    <row r="51" spans="1:9">
      <c r="A51" s="3" t="s">
        <v>43</v>
      </c>
      <c r="B51" s="4" t="s">
        <v>114</v>
      </c>
      <c r="C51" s="18">
        <v>36615</v>
      </c>
      <c r="D51" s="18">
        <v>7493</v>
      </c>
      <c r="E51" s="19">
        <f t="shared" si="1"/>
        <v>20.464290591287725</v>
      </c>
      <c r="F51" s="18">
        <v>42488</v>
      </c>
      <c r="G51" s="18">
        <v>9795</v>
      </c>
      <c r="H51" s="20">
        <f t="shared" si="3"/>
        <v>23.053568066277538</v>
      </c>
      <c r="I51" s="21">
        <f t="shared" si="4"/>
        <v>130.72200720672629</v>
      </c>
    </row>
    <row r="52" spans="1:9">
      <c r="A52" s="8" t="s">
        <v>44</v>
      </c>
      <c r="B52" s="22" t="s">
        <v>115</v>
      </c>
      <c r="C52" s="23">
        <f>SUM(C53:C58)</f>
        <v>4421026</v>
      </c>
      <c r="D52" s="23">
        <f>SUM(D53:D58)</f>
        <v>882687</v>
      </c>
      <c r="E52" s="16">
        <f t="shared" si="1"/>
        <v>19.965659555044464</v>
      </c>
      <c r="F52" s="23">
        <f t="shared" ref="F52:G52" si="11">SUM(F53:F58)</f>
        <v>5669448</v>
      </c>
      <c r="G52" s="23">
        <f t="shared" si="11"/>
        <v>892625</v>
      </c>
      <c r="H52" s="17">
        <f t="shared" si="3"/>
        <v>15.744478122032337</v>
      </c>
      <c r="I52" s="17">
        <f t="shared" si="4"/>
        <v>101.12588040834407</v>
      </c>
    </row>
    <row r="53" spans="1:9">
      <c r="A53" s="3" t="s">
        <v>45</v>
      </c>
      <c r="B53" s="4" t="s">
        <v>116</v>
      </c>
      <c r="C53" s="18">
        <v>713292</v>
      </c>
      <c r="D53" s="18">
        <v>119461</v>
      </c>
      <c r="E53" s="19">
        <f t="shared" si="1"/>
        <v>16.747839594443789</v>
      </c>
      <c r="F53" s="18">
        <v>627479</v>
      </c>
      <c r="G53" s="18">
        <v>136951</v>
      </c>
      <c r="H53" s="20">
        <f t="shared" si="3"/>
        <v>21.825590975952981</v>
      </c>
      <c r="I53" s="21">
        <f t="shared" si="4"/>
        <v>114.64076142004504</v>
      </c>
    </row>
    <row r="54" spans="1:9">
      <c r="A54" s="3" t="s">
        <v>124</v>
      </c>
      <c r="B54" s="4" t="s">
        <v>123</v>
      </c>
      <c r="C54" s="18">
        <v>12190</v>
      </c>
      <c r="D54" s="18">
        <v>3866</v>
      </c>
      <c r="E54" s="19">
        <f t="shared" si="1"/>
        <v>31.714520098441344</v>
      </c>
      <c r="F54" s="18"/>
      <c r="G54" s="18"/>
      <c r="H54" s="20"/>
      <c r="I54" s="21">
        <f t="shared" si="4"/>
        <v>0</v>
      </c>
    </row>
    <row r="55" spans="1:9">
      <c r="A55" s="3" t="s">
        <v>46</v>
      </c>
      <c r="B55" s="4" t="s">
        <v>117</v>
      </c>
      <c r="C55" s="18"/>
      <c r="D55" s="18"/>
      <c r="E55" s="19"/>
      <c r="F55" s="18">
        <v>2273</v>
      </c>
      <c r="G55" s="18">
        <v>833</v>
      </c>
      <c r="H55" s="20">
        <f t="shared" si="3"/>
        <v>36.647602287725469</v>
      </c>
      <c r="I55" s="21"/>
    </row>
    <row r="56" spans="1:9">
      <c r="A56" s="3" t="s">
        <v>47</v>
      </c>
      <c r="B56" s="4" t="s">
        <v>118</v>
      </c>
      <c r="C56" s="18">
        <v>40107</v>
      </c>
      <c r="D56" s="18">
        <v>10332</v>
      </c>
      <c r="E56" s="19">
        <f t="shared" si="1"/>
        <v>25.761089086693094</v>
      </c>
      <c r="F56" s="18">
        <v>44611</v>
      </c>
      <c r="G56" s="18">
        <v>10567</v>
      </c>
      <c r="H56" s="20">
        <f t="shared" si="3"/>
        <v>23.686983031090985</v>
      </c>
      <c r="I56" s="21">
        <f t="shared" si="4"/>
        <v>102.2744870305846</v>
      </c>
    </row>
    <row r="57" spans="1:9" ht="31.5" customHeight="1">
      <c r="A57" s="3" t="s">
        <v>48</v>
      </c>
      <c r="B57" s="4" t="s">
        <v>119</v>
      </c>
      <c r="C57" s="18">
        <v>43039</v>
      </c>
      <c r="D57" s="18">
        <v>9191</v>
      </c>
      <c r="E57" s="19">
        <f t="shared" si="1"/>
        <v>21.355050070865957</v>
      </c>
      <c r="F57" s="18">
        <v>47983</v>
      </c>
      <c r="G57" s="18">
        <v>9161</v>
      </c>
      <c r="H57" s="20">
        <f t="shared" si="3"/>
        <v>19.092178479878292</v>
      </c>
      <c r="I57" s="21">
        <f t="shared" si="4"/>
        <v>99.673593732999677</v>
      </c>
    </row>
    <row r="58" spans="1:9">
      <c r="A58" s="3" t="s">
        <v>49</v>
      </c>
      <c r="B58" s="4" t="s">
        <v>120</v>
      </c>
      <c r="C58" s="18">
        <v>3612398</v>
      </c>
      <c r="D58" s="18">
        <v>739837</v>
      </c>
      <c r="E58" s="19">
        <f t="shared" si="1"/>
        <v>20.480495227823734</v>
      </c>
      <c r="F58" s="18">
        <v>4947102</v>
      </c>
      <c r="G58" s="18">
        <v>735113</v>
      </c>
      <c r="H58" s="20">
        <f t="shared" si="3"/>
        <v>14.859467219394304</v>
      </c>
      <c r="I58" s="21">
        <f t="shared" si="4"/>
        <v>99.361480974863383</v>
      </c>
    </row>
    <row r="59" spans="1:9">
      <c r="A59" s="8" t="s">
        <v>50</v>
      </c>
      <c r="B59" s="22">
        <v>1000</v>
      </c>
      <c r="C59" s="23">
        <f>SUM(C60:C64)</f>
        <v>5009382</v>
      </c>
      <c r="D59" s="23">
        <f>SUM(D60:D64)</f>
        <v>1123242</v>
      </c>
      <c r="E59" s="16">
        <f t="shared" si="1"/>
        <v>22.422765922023917</v>
      </c>
      <c r="F59" s="23">
        <f t="shared" ref="F59:G59" si="12">SUM(F60:F64)</f>
        <v>4760030</v>
      </c>
      <c r="G59" s="23">
        <f t="shared" si="12"/>
        <v>1291071</v>
      </c>
      <c r="H59" s="17">
        <f t="shared" si="3"/>
        <v>27.123169391789549</v>
      </c>
      <c r="I59" s="21">
        <f t="shared" si="4"/>
        <v>114.94148188903193</v>
      </c>
    </row>
    <row r="60" spans="1:9">
      <c r="A60" s="3" t="s">
        <v>51</v>
      </c>
      <c r="B60" s="4">
        <v>1001</v>
      </c>
      <c r="C60" s="18">
        <v>37356</v>
      </c>
      <c r="D60" s="18">
        <v>9603</v>
      </c>
      <c r="E60" s="19">
        <f t="shared" si="1"/>
        <v>25.706713780918726</v>
      </c>
      <c r="F60" s="18">
        <v>36486</v>
      </c>
      <c r="G60" s="18">
        <v>9589</v>
      </c>
      <c r="H60" s="20">
        <f t="shared" si="3"/>
        <v>26.281313380474703</v>
      </c>
      <c r="I60" s="21">
        <f t="shared" si="4"/>
        <v>99.854212225346245</v>
      </c>
    </row>
    <row r="61" spans="1:9">
      <c r="A61" s="3" t="s">
        <v>52</v>
      </c>
      <c r="B61" s="4">
        <v>1002</v>
      </c>
      <c r="C61" s="18">
        <v>1001616</v>
      </c>
      <c r="D61" s="18">
        <v>229195</v>
      </c>
      <c r="E61" s="19">
        <f t="shared" si="1"/>
        <v>22.882521844698967</v>
      </c>
      <c r="F61" s="18">
        <v>993058</v>
      </c>
      <c r="G61" s="18">
        <v>261929</v>
      </c>
      <c r="H61" s="20">
        <f t="shared" si="3"/>
        <v>26.376002207323239</v>
      </c>
      <c r="I61" s="21">
        <f t="shared" si="4"/>
        <v>114.28216147821723</v>
      </c>
    </row>
    <row r="62" spans="1:9">
      <c r="A62" s="3" t="s">
        <v>53</v>
      </c>
      <c r="B62" s="4">
        <v>1003</v>
      </c>
      <c r="C62" s="18">
        <v>3005195</v>
      </c>
      <c r="D62" s="18">
        <v>663700</v>
      </c>
      <c r="E62" s="19">
        <f t="shared" si="1"/>
        <v>22.085089320326968</v>
      </c>
      <c r="F62" s="18">
        <v>2609038</v>
      </c>
      <c r="G62" s="18">
        <v>746729</v>
      </c>
      <c r="H62" s="20">
        <f t="shared" si="3"/>
        <v>28.620855656376026</v>
      </c>
      <c r="I62" s="21">
        <f t="shared" si="4"/>
        <v>112.51001958716287</v>
      </c>
    </row>
    <row r="63" spans="1:9">
      <c r="A63" s="3" t="s">
        <v>54</v>
      </c>
      <c r="B63" s="4">
        <v>1004</v>
      </c>
      <c r="C63" s="18">
        <v>813201</v>
      </c>
      <c r="D63" s="18">
        <v>185731</v>
      </c>
      <c r="E63" s="19">
        <f t="shared" si="1"/>
        <v>22.839494786651763</v>
      </c>
      <c r="F63" s="18">
        <v>946802</v>
      </c>
      <c r="G63" s="18">
        <v>237190</v>
      </c>
      <c r="H63" s="20">
        <f t="shared" si="3"/>
        <v>25.051700355512558</v>
      </c>
      <c r="I63" s="21">
        <f t="shared" si="4"/>
        <v>127.70619874980483</v>
      </c>
    </row>
    <row r="64" spans="1:9">
      <c r="A64" s="3" t="s">
        <v>55</v>
      </c>
      <c r="B64" s="4">
        <v>1006</v>
      </c>
      <c r="C64" s="18">
        <v>152014</v>
      </c>
      <c r="D64" s="18">
        <v>35013</v>
      </c>
      <c r="E64" s="19">
        <f t="shared" si="1"/>
        <v>23.032746983830439</v>
      </c>
      <c r="F64" s="18">
        <v>174646</v>
      </c>
      <c r="G64" s="18">
        <v>35634</v>
      </c>
      <c r="H64" s="20">
        <f t="shared" si="3"/>
        <v>20.403559199752642</v>
      </c>
      <c r="I64" s="21">
        <f t="shared" si="4"/>
        <v>101.77362693856568</v>
      </c>
    </row>
    <row r="65" spans="1:9">
      <c r="A65" s="8" t="s">
        <v>56</v>
      </c>
      <c r="B65" s="22">
        <v>1100</v>
      </c>
      <c r="C65" s="23">
        <f>SUM(C66:C69)</f>
        <v>274544</v>
      </c>
      <c r="D65" s="23">
        <f>SUM(D66:D69)</f>
        <v>40708</v>
      </c>
      <c r="E65" s="16">
        <f t="shared" si="1"/>
        <v>14.827495774812052</v>
      </c>
      <c r="F65" s="23">
        <f t="shared" ref="F65:G65" si="13">SUM(F66:F69)</f>
        <v>324603</v>
      </c>
      <c r="G65" s="23">
        <f t="shared" si="13"/>
        <v>42513</v>
      </c>
      <c r="H65" s="17">
        <f t="shared" si="3"/>
        <v>13.096921470226707</v>
      </c>
      <c r="I65" s="17">
        <f t="shared" si="4"/>
        <v>104.43401788346272</v>
      </c>
    </row>
    <row r="66" spans="1:9">
      <c r="A66" s="3" t="s">
        <v>57</v>
      </c>
      <c r="B66" s="4">
        <v>1101</v>
      </c>
      <c r="C66" s="18">
        <v>150864</v>
      </c>
      <c r="D66" s="18">
        <v>17684</v>
      </c>
      <c r="E66" s="19">
        <f t="shared" si="1"/>
        <v>11.721815675045073</v>
      </c>
      <c r="F66" s="18">
        <v>113397</v>
      </c>
      <c r="G66" s="18">
        <v>23544</v>
      </c>
      <c r="H66" s="20">
        <f t="shared" si="3"/>
        <v>20.76245403317548</v>
      </c>
      <c r="I66" s="21">
        <f t="shared" si="4"/>
        <v>133.13729925356256</v>
      </c>
    </row>
    <row r="67" spans="1:9">
      <c r="A67" s="3" t="s">
        <v>58</v>
      </c>
      <c r="B67" s="4">
        <v>1102</v>
      </c>
      <c r="C67" s="18">
        <v>16102</v>
      </c>
      <c r="D67" s="18">
        <v>2693</v>
      </c>
      <c r="E67" s="19">
        <f t="shared" si="1"/>
        <v>16.724630480685629</v>
      </c>
      <c r="F67" s="18">
        <v>98553</v>
      </c>
      <c r="G67" s="18">
        <v>2456</v>
      </c>
      <c r="H67" s="20">
        <f t="shared" si="3"/>
        <v>2.4920601097886417</v>
      </c>
      <c r="I67" s="21">
        <f t="shared" si="4"/>
        <v>91.199405867062751</v>
      </c>
    </row>
    <row r="68" spans="1:9">
      <c r="A68" s="3" t="s">
        <v>59</v>
      </c>
      <c r="B68" s="4">
        <v>1103</v>
      </c>
      <c r="C68" s="18">
        <v>40918</v>
      </c>
      <c r="D68" s="18">
        <v>7731</v>
      </c>
      <c r="E68" s="19">
        <f t="shared" si="1"/>
        <v>18.893885331638888</v>
      </c>
      <c r="F68" s="18">
        <v>53800</v>
      </c>
      <c r="G68" s="18">
        <v>11315</v>
      </c>
      <c r="H68" s="20">
        <f t="shared" si="3"/>
        <v>21.031598513011151</v>
      </c>
      <c r="I68" s="21">
        <f t="shared" si="4"/>
        <v>146.35881515974646</v>
      </c>
    </row>
    <row r="69" spans="1:9">
      <c r="A69" s="3" t="s">
        <v>60</v>
      </c>
      <c r="B69" s="4">
        <v>1105</v>
      </c>
      <c r="C69" s="18">
        <v>66660</v>
      </c>
      <c r="D69" s="18">
        <v>12600</v>
      </c>
      <c r="E69" s="19">
        <f t="shared" si="1"/>
        <v>18.901890189018903</v>
      </c>
      <c r="F69" s="18">
        <v>58853</v>
      </c>
      <c r="G69" s="18">
        <v>5198</v>
      </c>
      <c r="H69" s="20">
        <f t="shared" si="3"/>
        <v>8.8321750802847774</v>
      </c>
      <c r="I69" s="21">
        <f t="shared" si="4"/>
        <v>41.253968253968253</v>
      </c>
    </row>
    <row r="70" spans="1:9">
      <c r="A70" s="8" t="s">
        <v>61</v>
      </c>
      <c r="B70" s="22">
        <v>1200</v>
      </c>
      <c r="C70" s="23">
        <f>C71+C72</f>
        <v>99456</v>
      </c>
      <c r="D70" s="23">
        <f>D71+D72</f>
        <v>17729</v>
      </c>
      <c r="E70" s="16">
        <f t="shared" si="1"/>
        <v>17.825973294723294</v>
      </c>
      <c r="F70" s="23">
        <f t="shared" ref="F70:G70" si="14">F71+F72</f>
        <v>98478</v>
      </c>
      <c r="G70" s="23">
        <f t="shared" si="14"/>
        <v>16119</v>
      </c>
      <c r="H70" s="17">
        <f t="shared" si="3"/>
        <v>16.368122829464447</v>
      </c>
      <c r="I70" s="17">
        <f t="shared" si="4"/>
        <v>90.918833549551579</v>
      </c>
    </row>
    <row r="71" spans="1:9">
      <c r="A71" s="3" t="s">
        <v>62</v>
      </c>
      <c r="B71" s="4">
        <v>1202</v>
      </c>
      <c r="C71" s="18">
        <v>56366</v>
      </c>
      <c r="D71" s="18">
        <v>9659</v>
      </c>
      <c r="E71" s="19">
        <f t="shared" ref="E71:E78" si="15">D71/C71*100</f>
        <v>17.136216868324876</v>
      </c>
      <c r="F71" s="18">
        <v>72864</v>
      </c>
      <c r="G71" s="18">
        <v>9422</v>
      </c>
      <c r="H71" s="20">
        <f t="shared" ref="H71:H78" si="16">G71/F71*100</f>
        <v>12.930939833113747</v>
      </c>
      <c r="I71" s="21">
        <f t="shared" ref="I71:I74" si="17">G71/D71*100</f>
        <v>97.546329847810327</v>
      </c>
    </row>
    <row r="72" spans="1:9">
      <c r="A72" s="3" t="s">
        <v>63</v>
      </c>
      <c r="B72" s="4">
        <v>1204</v>
      </c>
      <c r="C72" s="18">
        <v>43090</v>
      </c>
      <c r="D72" s="18">
        <v>8070</v>
      </c>
      <c r="E72" s="19">
        <f t="shared" si="15"/>
        <v>18.728243211882106</v>
      </c>
      <c r="F72" s="18">
        <v>25614</v>
      </c>
      <c r="G72" s="18">
        <v>6697</v>
      </c>
      <c r="H72" s="20">
        <f t="shared" si="16"/>
        <v>26.145857734051692</v>
      </c>
      <c r="I72" s="21">
        <f t="shared" si="17"/>
        <v>82.98636926889715</v>
      </c>
    </row>
    <row r="73" spans="1:9" ht="26.25">
      <c r="A73" s="8" t="s">
        <v>64</v>
      </c>
      <c r="B73" s="22">
        <v>1300</v>
      </c>
      <c r="C73" s="23">
        <f>C74</f>
        <v>1013131</v>
      </c>
      <c r="D73" s="23">
        <f>D74</f>
        <v>252068</v>
      </c>
      <c r="E73" s="16">
        <f t="shared" si="15"/>
        <v>24.880099414587058</v>
      </c>
      <c r="F73" s="23">
        <f t="shared" ref="F73:G73" si="18">F74</f>
        <v>993370</v>
      </c>
      <c r="G73" s="23">
        <f t="shared" si="18"/>
        <v>260970</v>
      </c>
      <c r="H73" s="17">
        <f t="shared" si="16"/>
        <v>26.271177909540249</v>
      </c>
      <c r="I73" s="17">
        <f t="shared" si="17"/>
        <v>103.53158671469605</v>
      </c>
    </row>
    <row r="74" spans="1:9" ht="26.25">
      <c r="A74" s="3" t="s">
        <v>65</v>
      </c>
      <c r="B74" s="4">
        <v>1301</v>
      </c>
      <c r="C74" s="18">
        <v>1013131</v>
      </c>
      <c r="D74" s="18">
        <v>252068</v>
      </c>
      <c r="E74" s="19">
        <f t="shared" si="15"/>
        <v>24.880099414587058</v>
      </c>
      <c r="F74" s="18">
        <v>993370</v>
      </c>
      <c r="G74" s="18">
        <v>260970</v>
      </c>
      <c r="H74" s="20">
        <f t="shared" si="16"/>
        <v>26.271177909540249</v>
      </c>
      <c r="I74" s="21">
        <f t="shared" si="17"/>
        <v>103.53158671469605</v>
      </c>
    </row>
    <row r="75" spans="1:9" ht="39">
      <c r="A75" s="8" t="s">
        <v>66</v>
      </c>
      <c r="B75" s="22">
        <v>1400</v>
      </c>
      <c r="C75" s="23">
        <f>C76+C77+C78</f>
        <v>85883</v>
      </c>
      <c r="D75" s="23">
        <f>D76+D77+D78</f>
        <v>0</v>
      </c>
      <c r="E75" s="16">
        <f t="shared" si="15"/>
        <v>0</v>
      </c>
      <c r="F75" s="23">
        <f t="shared" ref="F75:G75" si="19">F76+F77+F78</f>
        <v>79455</v>
      </c>
      <c r="G75" s="23">
        <f t="shared" si="19"/>
        <v>0</v>
      </c>
      <c r="H75" s="17">
        <f t="shared" si="16"/>
        <v>0</v>
      </c>
      <c r="I75" s="17">
        <v>0</v>
      </c>
    </row>
    <row r="76" spans="1:9" ht="39">
      <c r="A76" s="3" t="s">
        <v>67</v>
      </c>
      <c r="B76" s="4">
        <v>1401</v>
      </c>
      <c r="C76" s="18">
        <v>252</v>
      </c>
      <c r="D76" s="18">
        <v>0</v>
      </c>
      <c r="E76" s="19">
        <f t="shared" si="15"/>
        <v>0</v>
      </c>
      <c r="F76" s="18">
        <v>116</v>
      </c>
      <c r="G76" s="18">
        <v>0</v>
      </c>
      <c r="H76" s="20">
        <f t="shared" si="16"/>
        <v>0</v>
      </c>
      <c r="I76" s="21">
        <v>0</v>
      </c>
    </row>
    <row r="77" spans="1:9">
      <c r="A77" s="3" t="s">
        <v>68</v>
      </c>
      <c r="B77" s="4">
        <v>1402</v>
      </c>
      <c r="C77" s="18">
        <v>85492</v>
      </c>
      <c r="D77" s="18">
        <v>0</v>
      </c>
      <c r="E77" s="19">
        <f t="shared" si="15"/>
        <v>0</v>
      </c>
      <c r="F77" s="18">
        <v>78603</v>
      </c>
      <c r="G77" s="18">
        <v>0</v>
      </c>
      <c r="H77" s="20">
        <f t="shared" si="16"/>
        <v>0</v>
      </c>
      <c r="I77" s="21">
        <v>0</v>
      </c>
    </row>
    <row r="78" spans="1:9">
      <c r="A78" s="3" t="s">
        <v>69</v>
      </c>
      <c r="B78" s="4">
        <v>1403</v>
      </c>
      <c r="C78" s="18">
        <v>139</v>
      </c>
      <c r="D78" s="18">
        <v>0</v>
      </c>
      <c r="E78" s="19">
        <f t="shared" si="15"/>
        <v>0</v>
      </c>
      <c r="F78" s="18">
        <v>736</v>
      </c>
      <c r="G78" s="18">
        <v>0</v>
      </c>
      <c r="H78" s="20">
        <f t="shared" si="16"/>
        <v>0</v>
      </c>
      <c r="I78" s="21">
        <v>0</v>
      </c>
    </row>
    <row r="79" spans="1:9">
      <c r="A79" s="24" t="s">
        <v>135</v>
      </c>
      <c r="B79" s="25"/>
      <c r="C79" s="26">
        <v>-1882623</v>
      </c>
      <c r="D79" s="26">
        <v>-1039505</v>
      </c>
      <c r="E79" s="26">
        <f>D79/C79*100</f>
        <v>55.21578138586429</v>
      </c>
      <c r="F79" s="29">
        <v>-2520833</v>
      </c>
      <c r="G79" s="29">
        <v>-522108</v>
      </c>
      <c r="H79" s="25"/>
      <c r="I79" s="43">
        <f t="shared" ref="I79:I83" si="20">G79/D79*100</f>
        <v>50.226598236660713</v>
      </c>
    </row>
    <row r="80" spans="1:9">
      <c r="A80" s="27" t="s">
        <v>136</v>
      </c>
      <c r="B80" s="28"/>
      <c r="C80" s="29">
        <f>C81+C84+C88+C93</f>
        <v>1882623</v>
      </c>
      <c r="D80" s="29">
        <f>D81+D84+D88+D93</f>
        <v>1039505</v>
      </c>
      <c r="E80" s="26">
        <f t="shared" ref="E80:E91" si="21">D80/C80*100</f>
        <v>55.21578138586429</v>
      </c>
      <c r="F80" s="29">
        <f t="shared" ref="F80:G80" si="22">F81+F84+F88+F93</f>
        <v>2520833</v>
      </c>
      <c r="G80" s="29">
        <f t="shared" si="22"/>
        <v>522108</v>
      </c>
      <c r="H80" s="28"/>
      <c r="I80" s="43">
        <f t="shared" si="20"/>
        <v>50.226598236660713</v>
      </c>
    </row>
    <row r="81" spans="1:9" ht="26.25">
      <c r="A81" s="30" t="s">
        <v>137</v>
      </c>
      <c r="B81" s="33"/>
      <c r="C81" s="34">
        <f>C82+C83</f>
        <v>2025370</v>
      </c>
      <c r="D81" s="34">
        <f t="shared" ref="D81:G81" si="23">D82+D83</f>
        <v>1435000</v>
      </c>
      <c r="E81" s="42">
        <f t="shared" si="21"/>
        <v>70.85125187002869</v>
      </c>
      <c r="F81" s="34">
        <f t="shared" si="23"/>
        <v>1600030</v>
      </c>
      <c r="G81" s="34">
        <f t="shared" si="23"/>
        <v>-1171000</v>
      </c>
      <c r="H81" s="34">
        <f>G81/F81*100</f>
        <v>-73.186127760104497</v>
      </c>
      <c r="I81" s="34">
        <f t="shared" si="20"/>
        <v>-81.602787456445995</v>
      </c>
    </row>
    <row r="82" spans="1:9" ht="39">
      <c r="A82" s="3" t="s">
        <v>138</v>
      </c>
      <c r="B82" s="35"/>
      <c r="C82" s="36">
        <v>9113143</v>
      </c>
      <c r="D82" s="36">
        <v>1435000</v>
      </c>
      <c r="E82" s="26">
        <f t="shared" si="21"/>
        <v>15.746488341069595</v>
      </c>
      <c r="F82" s="36">
        <v>18551102</v>
      </c>
      <c r="G82" s="36">
        <v>2200000</v>
      </c>
      <c r="H82" s="43">
        <f t="shared" ref="H82:H91" si="24">G82/F82*100</f>
        <v>11.85913375927748</v>
      </c>
      <c r="I82" s="43">
        <f t="shared" ref="I82:I93" si="25">G82/D82*100</f>
        <v>153.31010452961672</v>
      </c>
    </row>
    <row r="83" spans="1:9" ht="39">
      <c r="A83" s="3" t="s">
        <v>139</v>
      </c>
      <c r="B83" s="35"/>
      <c r="C83" s="36">
        <v>-7087773</v>
      </c>
      <c r="D83" s="37">
        <v>0</v>
      </c>
      <c r="E83" s="26">
        <f t="shared" si="21"/>
        <v>0</v>
      </c>
      <c r="F83" s="36">
        <v>-16951072</v>
      </c>
      <c r="G83" s="36">
        <v>-3371000</v>
      </c>
      <c r="H83" s="43">
        <f t="shared" si="24"/>
        <v>19.886647876901236</v>
      </c>
      <c r="I83" s="43"/>
    </row>
    <row r="84" spans="1:9" ht="26.25">
      <c r="A84" s="31" t="s">
        <v>140</v>
      </c>
      <c r="B84" s="38"/>
      <c r="C84" s="39">
        <f>C85+C87</f>
        <v>-358569</v>
      </c>
      <c r="D84" s="39">
        <f t="shared" ref="D84:G84" si="26">D85+D87</f>
        <v>0</v>
      </c>
      <c r="E84" s="42">
        <f t="shared" si="21"/>
        <v>0</v>
      </c>
      <c r="F84" s="39">
        <f t="shared" si="26"/>
        <v>41508</v>
      </c>
      <c r="G84" s="39">
        <f t="shared" si="26"/>
        <v>1662728</v>
      </c>
      <c r="H84" s="34"/>
      <c r="I84" s="34"/>
    </row>
    <row r="85" spans="1:9" ht="39">
      <c r="A85" s="3" t="s">
        <v>142</v>
      </c>
      <c r="B85" s="35"/>
      <c r="C85" s="36">
        <v>4563809</v>
      </c>
      <c r="D85" s="36">
        <v>1200000</v>
      </c>
      <c r="E85" s="26">
        <f t="shared" si="21"/>
        <v>26.293826056261338</v>
      </c>
      <c r="F85" s="36">
        <v>8788148</v>
      </c>
      <c r="G85" s="36">
        <v>3325456</v>
      </c>
      <c r="H85" s="43">
        <f t="shared" si="24"/>
        <v>37.840236645991851</v>
      </c>
      <c r="I85" s="43">
        <f t="shared" si="25"/>
        <v>277.12133333333333</v>
      </c>
    </row>
    <row r="86" spans="1:9" ht="26.25">
      <c r="A86" s="32" t="s">
        <v>141</v>
      </c>
      <c r="B86" s="40"/>
      <c r="C86" s="41">
        <v>3000000</v>
      </c>
      <c r="D86" s="41">
        <v>1200000</v>
      </c>
      <c r="E86" s="26">
        <f t="shared" si="21"/>
        <v>40</v>
      </c>
      <c r="F86" s="41">
        <v>8313640</v>
      </c>
      <c r="G86" s="41">
        <v>3325456</v>
      </c>
      <c r="H86" s="43">
        <f t="shared" si="24"/>
        <v>40</v>
      </c>
      <c r="I86" s="43">
        <f t="shared" si="25"/>
        <v>277.12133333333333</v>
      </c>
    </row>
    <row r="87" spans="1:9" ht="39">
      <c r="A87" s="3" t="s">
        <v>143</v>
      </c>
      <c r="B87" s="35"/>
      <c r="C87" s="36">
        <v>-4922378</v>
      </c>
      <c r="D87" s="36">
        <v>-1200000</v>
      </c>
      <c r="E87" s="26">
        <f t="shared" si="21"/>
        <v>24.378460979632202</v>
      </c>
      <c r="F87" s="36">
        <v>-8746640</v>
      </c>
      <c r="G87" s="36">
        <v>-1662728</v>
      </c>
      <c r="H87" s="43">
        <f t="shared" si="24"/>
        <v>19.009905518004626</v>
      </c>
      <c r="I87" s="43">
        <f t="shared" si="25"/>
        <v>138.56066666666666</v>
      </c>
    </row>
    <row r="88" spans="1:9" ht="26.25">
      <c r="A88" s="31" t="s">
        <v>144</v>
      </c>
      <c r="B88" s="38"/>
      <c r="C88" s="39">
        <f>C89+C90+C91+C92</f>
        <v>14340</v>
      </c>
      <c r="D88" s="39">
        <f>D89+D90+D91+D92</f>
        <v>731123</v>
      </c>
      <c r="E88" s="42"/>
      <c r="F88" s="39">
        <f>F89+F90+F91+F92</f>
        <v>694286</v>
      </c>
      <c r="G88" s="39">
        <f>G89+G90+G91+G92</f>
        <v>718746</v>
      </c>
      <c r="H88" s="34">
        <f t="shared" si="24"/>
        <v>103.52304381767745</v>
      </c>
      <c r="I88" s="34">
        <f t="shared" si="25"/>
        <v>98.307124792955491</v>
      </c>
    </row>
    <row r="89" spans="1:9" ht="39">
      <c r="A89" s="3" t="s">
        <v>145</v>
      </c>
      <c r="B89" s="35"/>
      <c r="C89" s="37">
        <v>8635</v>
      </c>
      <c r="D89" s="37">
        <v>0</v>
      </c>
      <c r="E89" s="26">
        <f t="shared" si="21"/>
        <v>0</v>
      </c>
      <c r="F89" s="36">
        <v>668000</v>
      </c>
      <c r="G89" s="36">
        <v>32</v>
      </c>
      <c r="H89" s="43">
        <f t="shared" si="24"/>
        <v>4.7904191616766467E-3</v>
      </c>
      <c r="I89" s="43"/>
    </row>
    <row r="90" spans="1:9" ht="26.25">
      <c r="A90" s="3" t="s">
        <v>146</v>
      </c>
      <c r="B90" s="35"/>
      <c r="C90" s="36">
        <v>5634</v>
      </c>
      <c r="D90" s="37"/>
      <c r="E90" s="26">
        <f t="shared" si="21"/>
        <v>0</v>
      </c>
      <c r="F90" s="36">
        <v>26183</v>
      </c>
      <c r="G90" s="36"/>
      <c r="H90" s="43">
        <f t="shared" si="24"/>
        <v>0</v>
      </c>
      <c r="I90" s="43"/>
    </row>
    <row r="91" spans="1:9" ht="26.25">
      <c r="A91" s="3" t="s">
        <v>147</v>
      </c>
      <c r="B91" s="35"/>
      <c r="C91" s="37">
        <v>71</v>
      </c>
      <c r="D91" s="37">
        <v>38</v>
      </c>
      <c r="E91" s="26">
        <f t="shared" si="21"/>
        <v>53.521126760563376</v>
      </c>
      <c r="F91" s="36">
        <v>103</v>
      </c>
      <c r="G91" s="36">
        <v>21</v>
      </c>
      <c r="H91" s="43">
        <f t="shared" si="24"/>
        <v>20.388349514563107</v>
      </c>
      <c r="I91" s="43">
        <f t="shared" si="25"/>
        <v>55.26315789473685</v>
      </c>
    </row>
    <row r="92" spans="1:9" ht="26.25">
      <c r="A92" s="3" t="s">
        <v>148</v>
      </c>
      <c r="B92" s="35"/>
      <c r="C92" s="37"/>
      <c r="D92" s="36">
        <v>731085</v>
      </c>
      <c r="E92" s="26"/>
      <c r="F92" s="36"/>
      <c r="G92" s="36">
        <v>718693</v>
      </c>
      <c r="H92" s="43"/>
      <c r="I92" s="43">
        <f t="shared" si="25"/>
        <v>98.304985056457184</v>
      </c>
    </row>
    <row r="93" spans="1:9">
      <c r="A93" s="31" t="s">
        <v>149</v>
      </c>
      <c r="B93" s="38"/>
      <c r="C93" s="39">
        <v>201482</v>
      </c>
      <c r="D93" s="39">
        <v>-1126618</v>
      </c>
      <c r="E93" s="42"/>
      <c r="F93" s="39">
        <v>185009</v>
      </c>
      <c r="G93" s="39">
        <v>-688366</v>
      </c>
      <c r="H93" s="39"/>
      <c r="I93" s="34">
        <f t="shared" si="25"/>
        <v>61.100213204475693</v>
      </c>
    </row>
  </sheetData>
  <mergeCells count="7">
    <mergeCell ref="I4:I5"/>
    <mergeCell ref="A1:G1"/>
    <mergeCell ref="A2:G2"/>
    <mergeCell ref="B4:B5"/>
    <mergeCell ref="A4:A5"/>
    <mergeCell ref="C4:E4"/>
    <mergeCell ref="F4:H4"/>
  </mergeCells>
  <pageMargins left="0.31496062992125984" right="0.11811023622047245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2017-06-06T11:18:50Z</dcterms:modified>
</cp:coreProperties>
</file>