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R32" i="1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M31"/>
  <c r="AM30"/>
  <c r="AM29"/>
  <c r="AM28"/>
  <c r="AM27"/>
  <c r="AM26"/>
  <c r="AM25"/>
  <c r="AM24"/>
  <c r="AM23"/>
  <c r="AM22"/>
  <c r="AM21"/>
  <c r="AM20"/>
  <c r="AM19"/>
  <c r="AM18"/>
  <c r="AM17"/>
  <c r="AM16"/>
  <c r="AM15"/>
  <c r="AM14"/>
  <c r="AM13"/>
  <c r="AM12"/>
  <c r="AM11"/>
  <c r="AM10"/>
  <c r="AM9"/>
  <c r="AM8"/>
  <c r="AM7"/>
  <c r="AM6"/>
  <c r="AL31"/>
  <c r="AP31" s="1"/>
  <c r="AL30"/>
  <c r="AL29"/>
  <c r="AL28"/>
  <c r="AL27"/>
  <c r="AL26"/>
  <c r="AL25"/>
  <c r="AL24"/>
  <c r="AL23"/>
  <c r="AP23" s="1"/>
  <c r="AL22"/>
  <c r="AL21"/>
  <c r="AL20"/>
  <c r="AL19"/>
  <c r="AL18"/>
  <c r="AL17"/>
  <c r="AL16"/>
  <c r="AL15"/>
  <c r="AL14"/>
  <c r="AL13"/>
  <c r="AL12"/>
  <c r="AL11"/>
  <c r="AL10"/>
  <c r="AL9"/>
  <c r="AL8"/>
  <c r="AL7"/>
  <c r="AP7" s="1"/>
  <c r="AL6"/>
  <c r="AQ31"/>
  <c r="AQ30"/>
  <c r="AQ29"/>
  <c r="AQ28"/>
  <c r="AQ27"/>
  <c r="AQ26"/>
  <c r="AQ25"/>
  <c r="AQ24"/>
  <c r="AQ23"/>
  <c r="AQ22"/>
  <c r="AQ21"/>
  <c r="AQ20"/>
  <c r="AQ19"/>
  <c r="AQ18"/>
  <c r="AQ17"/>
  <c r="AQ16"/>
  <c r="AQ15"/>
  <c r="AQ14"/>
  <c r="AQ13"/>
  <c r="AQ11"/>
  <c r="AQ10"/>
  <c r="AQ9"/>
  <c r="AQ8"/>
  <c r="AQ7"/>
  <c r="AQ6"/>
  <c r="AP30"/>
  <c r="AP29"/>
  <c r="AP28"/>
  <c r="AP27"/>
  <c r="AP26"/>
  <c r="AP25"/>
  <c r="AP24"/>
  <c r="AP22"/>
  <c r="AP21"/>
  <c r="AP20"/>
  <c r="AP19"/>
  <c r="AP18"/>
  <c r="AP17"/>
  <c r="AP16"/>
  <c r="AP15"/>
  <c r="AP14"/>
  <c r="AP13"/>
  <c r="AP12"/>
  <c r="AP11"/>
  <c r="AP10"/>
  <c r="AP9"/>
  <c r="AP8"/>
  <c r="AQ12"/>
  <c r="AP6"/>
  <c r="Y31"/>
  <c r="Y30"/>
  <c r="Y29"/>
  <c r="Y28"/>
  <c r="Y27"/>
  <c r="Y26"/>
  <c r="Y25"/>
  <c r="Y24"/>
  <c r="Y23"/>
  <c r="Y22"/>
  <c r="Y21"/>
  <c r="Y20"/>
  <c r="Y19"/>
  <c r="Y18"/>
  <c r="Y17"/>
  <c r="Y16"/>
  <c r="Y15"/>
  <c r="Y14"/>
  <c r="Y13"/>
  <c r="Y12"/>
  <c r="Y11"/>
  <c r="Y10"/>
  <c r="Y9"/>
  <c r="Y8"/>
  <c r="Y7"/>
  <c r="Y6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X6"/>
  <c r="S32"/>
  <c r="R32"/>
  <c r="M32"/>
  <c r="L32"/>
  <c r="AN33"/>
  <c r="AK33"/>
  <c r="AG33"/>
  <c r="U33"/>
  <c r="Q33"/>
  <c r="O33"/>
  <c r="I33"/>
  <c r="F33"/>
  <c r="D33"/>
  <c r="C33"/>
  <c r="B33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32" l="1"/>
  <c r="G32"/>
  <c r="G33" s="1"/>
  <c r="AO32"/>
  <c r="AO33" s="1"/>
  <c r="AN32"/>
  <c r="AM32"/>
  <c r="AL32"/>
  <c r="AL33" s="1"/>
  <c r="AK32"/>
  <c r="AJ32"/>
  <c r="AJ33" s="1"/>
  <c r="AI32"/>
  <c r="AI33" s="1"/>
  <c r="AH32"/>
  <c r="AH33" s="1"/>
  <c r="AG32"/>
  <c r="AF32"/>
  <c r="AF33" s="1"/>
  <c r="AE32"/>
  <c r="AE33" s="1"/>
  <c r="AD32"/>
  <c r="AD33" s="1"/>
  <c r="AC32"/>
  <c r="AC33" s="1"/>
  <c r="AB32"/>
  <c r="AB33" s="1"/>
  <c r="AA32"/>
  <c r="AA33" s="1"/>
  <c r="Z32"/>
  <c r="Z33" s="1"/>
  <c r="Y32"/>
  <c r="Y33" s="1"/>
  <c r="X32"/>
  <c r="X33" s="1"/>
  <c r="W32"/>
  <c r="W33" s="1"/>
  <c r="V32"/>
  <c r="V33" s="1"/>
  <c r="U32"/>
  <c r="T32"/>
  <c r="T33" s="1"/>
  <c r="Q32"/>
  <c r="P32"/>
  <c r="P33" s="1"/>
  <c r="O32"/>
  <c r="N32"/>
  <c r="N33" s="1"/>
  <c r="K32"/>
  <c r="K33" s="1"/>
  <c r="J32"/>
  <c r="J33" s="1"/>
  <c r="I32"/>
  <c r="H32"/>
  <c r="H33" s="1"/>
  <c r="E32"/>
  <c r="E33" s="1"/>
  <c r="D32"/>
  <c r="C32"/>
  <c r="B32"/>
  <c r="AP32"/>
  <c r="AQ32" l="1"/>
  <c r="AQ33" s="1"/>
  <c r="AM33"/>
  <c r="AP33"/>
</calcChain>
</file>

<file path=xl/sharedStrings.xml><?xml version="1.0" encoding="utf-8"?>
<sst xmlns="http://schemas.openxmlformats.org/spreadsheetml/2006/main" count="96" uniqueCount="56">
  <si>
    <t xml:space="preserve"> Бежаницкий </t>
  </si>
  <si>
    <t xml:space="preserve"> Великолукский  </t>
  </si>
  <si>
    <t xml:space="preserve">Гдовский </t>
  </si>
  <si>
    <t xml:space="preserve"> Дедовичский </t>
  </si>
  <si>
    <t>Дновский</t>
  </si>
  <si>
    <t xml:space="preserve"> Красногородский</t>
  </si>
  <si>
    <t xml:space="preserve"> Куньинский </t>
  </si>
  <si>
    <t xml:space="preserve"> Локнянский </t>
  </si>
  <si>
    <t xml:space="preserve"> Невельский </t>
  </si>
  <si>
    <t xml:space="preserve"> Новоржевский </t>
  </si>
  <si>
    <t xml:space="preserve"> Новосокольнический   </t>
  </si>
  <si>
    <t xml:space="preserve"> Опочецкий </t>
  </si>
  <si>
    <t xml:space="preserve"> Островский </t>
  </si>
  <si>
    <t xml:space="preserve"> Палкинский </t>
  </si>
  <si>
    <t xml:space="preserve"> Печорский </t>
  </si>
  <si>
    <t xml:space="preserve"> Плюсский </t>
  </si>
  <si>
    <t xml:space="preserve"> Порховский </t>
  </si>
  <si>
    <t xml:space="preserve">Псковский </t>
  </si>
  <si>
    <t xml:space="preserve"> Пустошкинский </t>
  </si>
  <si>
    <t xml:space="preserve"> Пушкиногорский </t>
  </si>
  <si>
    <t xml:space="preserve"> Пыталовский </t>
  </si>
  <si>
    <t xml:space="preserve"> Себежский </t>
  </si>
  <si>
    <t xml:space="preserve">Стругокрасненский </t>
  </si>
  <si>
    <t xml:space="preserve"> Усвятский </t>
  </si>
  <si>
    <t>г. Великие Луки</t>
  </si>
  <si>
    <t>г. Псков</t>
  </si>
  <si>
    <t>Иные межбюджетные трансферты</t>
  </si>
  <si>
    <t>Итого</t>
  </si>
  <si>
    <t>Сведения</t>
  </si>
  <si>
    <t xml:space="preserve">о предоставленных бюджетам муниципальных образований межбюджетных трансфертов </t>
  </si>
  <si>
    <t>на 1 апреля 2017 года</t>
  </si>
  <si>
    <t>Наименование районов и городов</t>
  </si>
  <si>
    <t>утверждено</t>
  </si>
  <si>
    <t>исполнено</t>
  </si>
  <si>
    <t>Всего (тыс.руб.)</t>
  </si>
  <si>
    <t>Дотации-всего</t>
  </si>
  <si>
    <t>Дотации на поддержку мер по обеспечению сбалансированности бюджетов</t>
  </si>
  <si>
    <t>Дотации на выравнивание бюджетной обеспеченности</t>
  </si>
  <si>
    <t>Субсидии-всего</t>
  </si>
  <si>
    <t>Субсидии на реализацию федеральных программ</t>
  </si>
  <si>
    <t>Субсидии на софинансирование капитальных вложений в объекты муниципальной собственности</t>
  </si>
  <si>
    <t>Субсидии на создание в общеобразовательных организациях, расположенных св сельской местности, условий для занятий физической культурой и спортом</t>
  </si>
  <si>
    <t>Субсидии на поддержку отраслей культуры</t>
  </si>
  <si>
    <t>Прочие субсидии</t>
  </si>
  <si>
    <t>Субвенции на выполнение передаваемых полномочий субъектов Российской Федерации</t>
  </si>
  <si>
    <t>Субвенции на предоставление жилых помещений детям-сиротам и детям, оставшимся без попечения родителей</t>
  </si>
  <si>
    <t>Субвенции на государственную регистрацию актов гражданского состояния</t>
  </si>
  <si>
    <t>Субвенции-всего</t>
  </si>
  <si>
    <t>районы</t>
  </si>
  <si>
    <t>Субсидии на обеспечение развития и укрепления материально-технической базы муниципальных домов культуры</t>
  </si>
  <si>
    <t>Субсидии на реализацию государственной программы "Доступная среда" на 2011- 2020 годы</t>
  </si>
  <si>
    <t>Субсидии по содествию создания новых мест в общеобразовательных организациях</t>
  </si>
  <si>
    <t>Субвенции на ежемесячное денежное вознаграждение за классное руководство</t>
  </si>
  <si>
    <t>Субвенции на компенсацию части платы, взимаемой с родителей (законных представителей) за присмотр и уход за детьми, посещающими образовательные организации</t>
  </si>
  <si>
    <t>% исполнения</t>
  </si>
  <si>
    <t>Субвенции на 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</si>
</sst>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4" fillId="0" borderId="1" xfId="0" applyFont="1" applyBorder="1"/>
    <xf numFmtId="3" fontId="5" fillId="0" borderId="1" xfId="0" applyNumberFormat="1" applyFont="1" applyBorder="1"/>
    <xf numFmtId="3" fontId="6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4" fillId="0" borderId="3" xfId="0" applyFont="1" applyFill="1" applyBorder="1"/>
    <xf numFmtId="0" fontId="3" fillId="0" borderId="1" xfId="0" applyFont="1" applyFill="1" applyBorder="1" applyAlignment="1">
      <alignment horizontal="center" wrapText="1"/>
    </xf>
    <xf numFmtId="164" fontId="1" fillId="0" borderId="1" xfId="0" applyNumberFormat="1" applyFont="1" applyBorder="1"/>
    <xf numFmtId="0" fontId="3" fillId="3" borderId="1" xfId="0" applyFont="1" applyFill="1" applyBorder="1" applyAlignment="1">
      <alignment horizontal="center" wrapText="1"/>
    </xf>
    <xf numFmtId="3" fontId="5" fillId="3" borderId="1" xfId="0" applyNumberFormat="1" applyFont="1" applyFill="1" applyBorder="1"/>
    <xf numFmtId="3" fontId="6" fillId="3" borderId="1" xfId="0" applyNumberFormat="1" applyFont="1" applyFill="1" applyBorder="1"/>
    <xf numFmtId="3" fontId="3" fillId="3" borderId="1" xfId="0" applyNumberFormat="1" applyFont="1" applyFill="1" applyBorder="1"/>
    <xf numFmtId="3" fontId="3" fillId="4" borderId="1" xfId="0" applyNumberFormat="1" applyFont="1" applyFill="1" applyBorder="1"/>
    <xf numFmtId="0" fontId="3" fillId="4" borderId="1" xfId="0" applyFont="1" applyFill="1" applyBorder="1" applyAlignment="1">
      <alignment horizontal="center" wrapText="1"/>
    </xf>
    <xf numFmtId="3" fontId="5" fillId="4" borderId="1" xfId="0" applyNumberFormat="1" applyFont="1" applyFill="1" applyBorder="1"/>
    <xf numFmtId="3" fontId="6" fillId="4" borderId="1" xfId="0" applyNumberFormat="1" applyFont="1" applyFill="1" applyBorder="1"/>
    <xf numFmtId="0" fontId="1" fillId="2" borderId="1" xfId="0" applyFont="1" applyFill="1" applyBorder="1"/>
    <xf numFmtId="3" fontId="7" fillId="2" borderId="1" xfId="0" applyNumberFormat="1" applyFont="1" applyFill="1" applyBorder="1"/>
    <xf numFmtId="3" fontId="3" fillId="2" borderId="1" xfId="0" applyNumberFormat="1" applyFont="1" applyFill="1" applyBorder="1"/>
    <xf numFmtId="164" fontId="1" fillId="2" borderId="1" xfId="0" applyNumberFormat="1" applyFont="1" applyFill="1" applyBorder="1"/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33"/>
  <sheetViews>
    <sheetView tabSelected="1" topLeftCell="U3" workbookViewId="0">
      <selection activeCell="AL4" sqref="AL4:AR4"/>
    </sheetView>
  </sheetViews>
  <sheetFormatPr defaultRowHeight="15"/>
  <cols>
    <col min="1" max="1" width="23" customWidth="1"/>
    <col min="2" max="23" width="10.7109375" customWidth="1"/>
    <col min="24" max="39" width="11.42578125" customWidth="1"/>
    <col min="40" max="40" width="10.85546875" customWidth="1"/>
    <col min="41" max="41" width="11.5703125" customWidth="1"/>
    <col min="42" max="42" width="11.140625" customWidth="1"/>
    <col min="43" max="43" width="13" customWidth="1"/>
    <col min="44" max="44" width="11.85546875" customWidth="1"/>
  </cols>
  <sheetData>
    <row r="1" spans="1:44" ht="15.75">
      <c r="A1" s="22" t="s">
        <v>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</row>
    <row r="2" spans="1:44">
      <c r="A2" s="23" t="s">
        <v>29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</row>
    <row r="3" spans="1:44">
      <c r="A3" s="24" t="s">
        <v>30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4" ht="102.75" customHeight="1">
      <c r="A4" s="25" t="s">
        <v>31</v>
      </c>
      <c r="B4" s="21" t="s">
        <v>37</v>
      </c>
      <c r="C4" s="21"/>
      <c r="D4" s="21" t="s">
        <v>36</v>
      </c>
      <c r="E4" s="21"/>
      <c r="F4" s="26" t="s">
        <v>35</v>
      </c>
      <c r="G4" s="26"/>
      <c r="H4" s="21" t="s">
        <v>39</v>
      </c>
      <c r="I4" s="21"/>
      <c r="J4" s="21" t="s">
        <v>40</v>
      </c>
      <c r="K4" s="21"/>
      <c r="L4" s="21" t="s">
        <v>50</v>
      </c>
      <c r="M4" s="21"/>
      <c r="N4" s="21" t="s">
        <v>41</v>
      </c>
      <c r="O4" s="21"/>
      <c r="P4" s="21" t="s">
        <v>42</v>
      </c>
      <c r="Q4" s="21"/>
      <c r="R4" s="21" t="s">
        <v>51</v>
      </c>
      <c r="S4" s="21"/>
      <c r="T4" s="21" t="s">
        <v>49</v>
      </c>
      <c r="U4" s="21"/>
      <c r="V4" s="21" t="s">
        <v>43</v>
      </c>
      <c r="W4" s="21"/>
      <c r="X4" s="26" t="s">
        <v>38</v>
      </c>
      <c r="Y4" s="26"/>
      <c r="Z4" s="21" t="s">
        <v>52</v>
      </c>
      <c r="AA4" s="21"/>
      <c r="AB4" s="21" t="s">
        <v>44</v>
      </c>
      <c r="AC4" s="21"/>
      <c r="AD4" s="21" t="s">
        <v>53</v>
      </c>
      <c r="AE4" s="21"/>
      <c r="AF4" s="21" t="s">
        <v>45</v>
      </c>
      <c r="AG4" s="21"/>
      <c r="AH4" s="21" t="s">
        <v>55</v>
      </c>
      <c r="AI4" s="21"/>
      <c r="AJ4" s="21" t="s">
        <v>46</v>
      </c>
      <c r="AK4" s="21"/>
      <c r="AL4" s="26" t="s">
        <v>47</v>
      </c>
      <c r="AM4" s="26"/>
      <c r="AN4" s="26" t="s">
        <v>26</v>
      </c>
      <c r="AO4" s="26"/>
      <c r="AP4" s="26" t="s">
        <v>34</v>
      </c>
      <c r="AQ4" s="26"/>
      <c r="AR4" s="26"/>
    </row>
    <row r="5" spans="1:44" ht="25.5" customHeight="1">
      <c r="A5" s="25"/>
      <c r="B5" s="9" t="s">
        <v>32</v>
      </c>
      <c r="C5" s="14" t="s">
        <v>33</v>
      </c>
      <c r="D5" s="9" t="s">
        <v>32</v>
      </c>
      <c r="E5" s="14" t="s">
        <v>33</v>
      </c>
      <c r="F5" s="9" t="s">
        <v>32</v>
      </c>
      <c r="G5" s="14" t="s">
        <v>33</v>
      </c>
      <c r="H5" s="9" t="s">
        <v>32</v>
      </c>
      <c r="I5" s="14" t="s">
        <v>33</v>
      </c>
      <c r="J5" s="9" t="s">
        <v>32</v>
      </c>
      <c r="K5" s="14" t="s">
        <v>33</v>
      </c>
      <c r="L5" s="9" t="s">
        <v>32</v>
      </c>
      <c r="M5" s="14" t="s">
        <v>33</v>
      </c>
      <c r="N5" s="9" t="s">
        <v>32</v>
      </c>
      <c r="O5" s="14" t="s">
        <v>33</v>
      </c>
      <c r="P5" s="9" t="s">
        <v>32</v>
      </c>
      <c r="Q5" s="14" t="s">
        <v>33</v>
      </c>
      <c r="R5" s="5" t="s">
        <v>32</v>
      </c>
      <c r="S5" s="14" t="s">
        <v>33</v>
      </c>
      <c r="T5" s="5" t="s">
        <v>32</v>
      </c>
      <c r="U5" s="14" t="s">
        <v>33</v>
      </c>
      <c r="V5" s="9" t="s">
        <v>32</v>
      </c>
      <c r="W5" s="14" t="s">
        <v>33</v>
      </c>
      <c r="X5" s="9" t="s">
        <v>32</v>
      </c>
      <c r="Y5" s="14" t="s">
        <v>33</v>
      </c>
      <c r="Z5" s="9" t="s">
        <v>32</v>
      </c>
      <c r="AA5" s="14" t="s">
        <v>33</v>
      </c>
      <c r="AB5" s="9" t="s">
        <v>32</v>
      </c>
      <c r="AC5" s="14" t="s">
        <v>33</v>
      </c>
      <c r="AD5" s="9" t="s">
        <v>32</v>
      </c>
      <c r="AE5" s="14" t="s">
        <v>33</v>
      </c>
      <c r="AF5" s="9" t="s">
        <v>32</v>
      </c>
      <c r="AG5" s="14" t="s">
        <v>33</v>
      </c>
      <c r="AH5" s="9" t="s">
        <v>32</v>
      </c>
      <c r="AI5" s="14" t="s">
        <v>33</v>
      </c>
      <c r="AJ5" s="9" t="s">
        <v>32</v>
      </c>
      <c r="AK5" s="14" t="s">
        <v>33</v>
      </c>
      <c r="AL5" s="9" t="s">
        <v>32</v>
      </c>
      <c r="AM5" s="14" t="s">
        <v>33</v>
      </c>
      <c r="AN5" s="9" t="s">
        <v>32</v>
      </c>
      <c r="AO5" s="14" t="s">
        <v>33</v>
      </c>
      <c r="AP5" s="9" t="s">
        <v>32</v>
      </c>
      <c r="AQ5" s="14" t="s">
        <v>33</v>
      </c>
      <c r="AR5" s="7" t="s">
        <v>54</v>
      </c>
    </row>
    <row r="6" spans="1:44">
      <c r="A6" s="2" t="s">
        <v>0</v>
      </c>
      <c r="B6" s="10">
        <v>43414</v>
      </c>
      <c r="C6" s="15">
        <v>10854</v>
      </c>
      <c r="D6" s="10">
        <v>374</v>
      </c>
      <c r="E6" s="15">
        <v>37</v>
      </c>
      <c r="F6" s="10">
        <f>B6+D6</f>
        <v>43788</v>
      </c>
      <c r="G6" s="15">
        <f>C6+E6</f>
        <v>10891</v>
      </c>
      <c r="H6" s="10"/>
      <c r="I6" s="15"/>
      <c r="J6" s="10">
        <v>39726</v>
      </c>
      <c r="K6" s="15">
        <v>12576</v>
      </c>
      <c r="L6" s="10"/>
      <c r="M6" s="15"/>
      <c r="N6" s="10">
        <v>1040</v>
      </c>
      <c r="O6" s="15"/>
      <c r="P6" s="10">
        <v>47</v>
      </c>
      <c r="Q6" s="15"/>
      <c r="R6" s="10"/>
      <c r="S6" s="15"/>
      <c r="T6" s="3"/>
      <c r="U6" s="15"/>
      <c r="V6" s="10">
        <v>13100</v>
      </c>
      <c r="W6" s="15">
        <v>6378</v>
      </c>
      <c r="X6" s="10">
        <f>H6+J6+L6+N6+P6+R6+T6+V6</f>
        <v>53913</v>
      </c>
      <c r="Y6" s="15">
        <f>I6+K6+M6+O6+Q6+S6+U6+W6</f>
        <v>18954</v>
      </c>
      <c r="Z6" s="10">
        <v>796</v>
      </c>
      <c r="AA6" s="15">
        <v>172</v>
      </c>
      <c r="AB6" s="10">
        <v>56377</v>
      </c>
      <c r="AC6" s="15">
        <v>13429</v>
      </c>
      <c r="AD6" s="10">
        <v>1638</v>
      </c>
      <c r="AE6" s="15">
        <v>554</v>
      </c>
      <c r="AF6" s="10">
        <v>5436</v>
      </c>
      <c r="AG6" s="15"/>
      <c r="AH6" s="10">
        <v>326</v>
      </c>
      <c r="AI6" s="15">
        <v>81</v>
      </c>
      <c r="AJ6" s="10"/>
      <c r="AK6" s="15"/>
      <c r="AL6" s="10">
        <f>Z6+AB6+AD6+AF6+AH6+AJ6</f>
        <v>64573</v>
      </c>
      <c r="AM6" s="15">
        <f>AA6+AC6+AE6+AG6+AI6+AK6</f>
        <v>14236</v>
      </c>
      <c r="AN6" s="10">
        <v>676</v>
      </c>
      <c r="AO6" s="15">
        <v>52</v>
      </c>
      <c r="AP6" s="12">
        <f>F6+X6+AL6+AN6</f>
        <v>162950</v>
      </c>
      <c r="AQ6" s="13">
        <f>G6+Y6+AM6+AO6</f>
        <v>44133</v>
      </c>
      <c r="AR6" s="8">
        <f>AQ6/AP6*100</f>
        <v>27.083768027002147</v>
      </c>
    </row>
    <row r="7" spans="1:44">
      <c r="A7" s="2" t="s">
        <v>1</v>
      </c>
      <c r="B7" s="10">
        <v>53494</v>
      </c>
      <c r="C7" s="15">
        <v>17874</v>
      </c>
      <c r="D7" s="10">
        <v>7600</v>
      </c>
      <c r="E7" s="15">
        <v>7600</v>
      </c>
      <c r="F7" s="10">
        <f t="shared" ref="F7:F31" si="0">B7+D7</f>
        <v>61094</v>
      </c>
      <c r="G7" s="15">
        <f t="shared" ref="G7:G31" si="1">C7+E7</f>
        <v>25474</v>
      </c>
      <c r="H7" s="10"/>
      <c r="I7" s="15"/>
      <c r="J7" s="10">
        <v>48249</v>
      </c>
      <c r="K7" s="15">
        <v>917</v>
      </c>
      <c r="L7" s="10"/>
      <c r="M7" s="15"/>
      <c r="N7" s="10">
        <v>1040</v>
      </c>
      <c r="O7" s="15"/>
      <c r="P7" s="10">
        <v>49</v>
      </c>
      <c r="Q7" s="15"/>
      <c r="R7" s="10"/>
      <c r="S7" s="15"/>
      <c r="T7" s="3">
        <v>1222</v>
      </c>
      <c r="U7" s="15"/>
      <c r="V7" s="10">
        <v>23660</v>
      </c>
      <c r="W7" s="15">
        <v>10306</v>
      </c>
      <c r="X7" s="10">
        <f t="shared" ref="X7:X31" si="2">H7+J7+L7+N7+P7+R7+T7+V7</f>
        <v>74220</v>
      </c>
      <c r="Y7" s="15">
        <f t="shared" ref="Y7:Y31" si="3">I7+K7+M7+O7+Q7+S7+U7+W7</f>
        <v>11223</v>
      </c>
      <c r="Z7" s="10">
        <v>1175</v>
      </c>
      <c r="AA7" s="15">
        <v>210</v>
      </c>
      <c r="AB7" s="10">
        <v>84086</v>
      </c>
      <c r="AC7" s="15">
        <v>22359</v>
      </c>
      <c r="AD7" s="10">
        <v>2516</v>
      </c>
      <c r="AE7" s="15">
        <v>828</v>
      </c>
      <c r="AF7" s="10">
        <v>1087</v>
      </c>
      <c r="AG7" s="15"/>
      <c r="AH7" s="10">
        <v>573</v>
      </c>
      <c r="AI7" s="15">
        <v>143</v>
      </c>
      <c r="AJ7" s="10">
        <v>1</v>
      </c>
      <c r="AK7" s="15"/>
      <c r="AL7" s="10">
        <f t="shared" ref="AL7:AL31" si="4">Z7+AB7+AD7+AF7+AH7+AJ7</f>
        <v>89438</v>
      </c>
      <c r="AM7" s="15">
        <f t="shared" ref="AM7:AM31" si="5">AA7+AC7+AE7+AG7+AI7+AK7</f>
        <v>23540</v>
      </c>
      <c r="AN7" s="10">
        <v>2712</v>
      </c>
      <c r="AO7" s="15">
        <v>420</v>
      </c>
      <c r="AP7" s="12">
        <f>F7+X7+AL7+AN7</f>
        <v>227464</v>
      </c>
      <c r="AQ7" s="13">
        <f t="shared" ref="AQ7:AQ32" si="6">G7+Y7+AM7+AO7</f>
        <v>60657</v>
      </c>
      <c r="AR7" s="8">
        <f t="shared" ref="AR7:AR32" si="7">AQ7/AP7*100</f>
        <v>26.666637357999505</v>
      </c>
    </row>
    <row r="8" spans="1:44">
      <c r="A8" s="2" t="s">
        <v>2</v>
      </c>
      <c r="B8" s="10">
        <v>34155</v>
      </c>
      <c r="C8" s="15">
        <v>10158</v>
      </c>
      <c r="D8" s="10">
        <v>8828</v>
      </c>
      <c r="E8" s="15">
        <v>883</v>
      </c>
      <c r="F8" s="10">
        <f t="shared" si="0"/>
        <v>42983</v>
      </c>
      <c r="G8" s="15">
        <f t="shared" si="1"/>
        <v>11041</v>
      </c>
      <c r="H8" s="10"/>
      <c r="I8" s="15"/>
      <c r="J8" s="10">
        <v>1500</v>
      </c>
      <c r="K8" s="15"/>
      <c r="L8" s="10"/>
      <c r="M8" s="15"/>
      <c r="N8" s="10"/>
      <c r="O8" s="15"/>
      <c r="P8" s="10">
        <v>46</v>
      </c>
      <c r="Q8" s="15"/>
      <c r="R8" s="10"/>
      <c r="S8" s="15"/>
      <c r="T8" s="3">
        <v>334</v>
      </c>
      <c r="U8" s="15"/>
      <c r="V8" s="10">
        <v>14262</v>
      </c>
      <c r="W8" s="15">
        <v>1892</v>
      </c>
      <c r="X8" s="10">
        <f t="shared" si="2"/>
        <v>16142</v>
      </c>
      <c r="Y8" s="15">
        <f t="shared" si="3"/>
        <v>1892</v>
      </c>
      <c r="Z8" s="10">
        <v>892</v>
      </c>
      <c r="AA8" s="15">
        <v>158</v>
      </c>
      <c r="AB8" s="10">
        <v>56479</v>
      </c>
      <c r="AC8" s="15">
        <v>16444</v>
      </c>
      <c r="AD8" s="10">
        <v>2032</v>
      </c>
      <c r="AE8" s="15">
        <v>707</v>
      </c>
      <c r="AF8" s="10">
        <v>3173</v>
      </c>
      <c r="AG8" s="15"/>
      <c r="AH8" s="10">
        <v>569</v>
      </c>
      <c r="AI8" s="15">
        <v>142</v>
      </c>
      <c r="AJ8" s="10"/>
      <c r="AK8" s="15"/>
      <c r="AL8" s="10">
        <f t="shared" si="4"/>
        <v>63145</v>
      </c>
      <c r="AM8" s="15">
        <f t="shared" si="5"/>
        <v>17451</v>
      </c>
      <c r="AN8" s="10">
        <v>1694</v>
      </c>
      <c r="AO8" s="15">
        <v>83</v>
      </c>
      <c r="AP8" s="12">
        <f t="shared" ref="AP8:AP31" si="8">F8+X8+AL8+AN8</f>
        <v>123964</v>
      </c>
      <c r="AQ8" s="13">
        <f t="shared" si="6"/>
        <v>30467</v>
      </c>
      <c r="AR8" s="8">
        <f t="shared" si="7"/>
        <v>24.577296634506794</v>
      </c>
    </row>
    <row r="9" spans="1:44">
      <c r="A9" s="2" t="s">
        <v>3</v>
      </c>
      <c r="B9" s="10">
        <v>40600</v>
      </c>
      <c r="C9" s="15">
        <v>10149</v>
      </c>
      <c r="D9" s="10">
        <v>2000</v>
      </c>
      <c r="E9" s="15">
        <v>2000</v>
      </c>
      <c r="F9" s="10">
        <f t="shared" si="0"/>
        <v>42600</v>
      </c>
      <c r="G9" s="15">
        <f t="shared" si="1"/>
        <v>12149</v>
      </c>
      <c r="H9" s="10"/>
      <c r="I9" s="15"/>
      <c r="J9" s="10"/>
      <c r="K9" s="15"/>
      <c r="L9" s="10"/>
      <c r="M9" s="15"/>
      <c r="N9" s="10">
        <v>1040</v>
      </c>
      <c r="O9" s="15"/>
      <c r="P9" s="10">
        <v>46</v>
      </c>
      <c r="Q9" s="15"/>
      <c r="R9" s="10"/>
      <c r="S9" s="15"/>
      <c r="T9" s="3">
        <v>1056</v>
      </c>
      <c r="U9" s="15"/>
      <c r="V9" s="10">
        <v>15726</v>
      </c>
      <c r="W9" s="15">
        <v>5873</v>
      </c>
      <c r="X9" s="10">
        <f t="shared" si="2"/>
        <v>17868</v>
      </c>
      <c r="Y9" s="15">
        <f t="shared" si="3"/>
        <v>5873</v>
      </c>
      <c r="Z9" s="10">
        <v>1052</v>
      </c>
      <c r="AA9" s="15">
        <v>187</v>
      </c>
      <c r="AB9" s="10">
        <v>73318</v>
      </c>
      <c r="AC9" s="15">
        <v>18214</v>
      </c>
      <c r="AD9" s="10">
        <v>2447</v>
      </c>
      <c r="AE9" s="15">
        <v>864</v>
      </c>
      <c r="AF9" s="10"/>
      <c r="AG9" s="15"/>
      <c r="AH9" s="10">
        <v>551</v>
      </c>
      <c r="AI9" s="15">
        <v>138</v>
      </c>
      <c r="AJ9" s="10"/>
      <c r="AK9" s="15"/>
      <c r="AL9" s="10">
        <f t="shared" si="4"/>
        <v>77368</v>
      </c>
      <c r="AM9" s="15">
        <f t="shared" si="5"/>
        <v>19403</v>
      </c>
      <c r="AN9" s="10">
        <v>650</v>
      </c>
      <c r="AO9" s="15">
        <v>60</v>
      </c>
      <c r="AP9" s="12">
        <f t="shared" si="8"/>
        <v>138486</v>
      </c>
      <c r="AQ9" s="13">
        <f t="shared" si="6"/>
        <v>37485</v>
      </c>
      <c r="AR9" s="8">
        <f t="shared" si="7"/>
        <v>27.067718036480219</v>
      </c>
    </row>
    <row r="10" spans="1:44">
      <c r="A10" s="2" t="s">
        <v>4</v>
      </c>
      <c r="B10" s="10">
        <v>35866</v>
      </c>
      <c r="C10" s="15">
        <v>8967</v>
      </c>
      <c r="D10" s="10">
        <v>1900</v>
      </c>
      <c r="E10" s="15">
        <v>1900</v>
      </c>
      <c r="F10" s="10">
        <f t="shared" si="0"/>
        <v>37766</v>
      </c>
      <c r="G10" s="15">
        <f t="shared" si="1"/>
        <v>10867</v>
      </c>
      <c r="H10" s="10"/>
      <c r="I10" s="15"/>
      <c r="J10" s="10"/>
      <c r="K10" s="15"/>
      <c r="L10" s="10"/>
      <c r="M10" s="15"/>
      <c r="N10" s="10">
        <v>650</v>
      </c>
      <c r="O10" s="15"/>
      <c r="P10" s="10">
        <v>46</v>
      </c>
      <c r="Q10" s="15"/>
      <c r="R10" s="10"/>
      <c r="S10" s="15"/>
      <c r="T10" s="3">
        <v>447</v>
      </c>
      <c r="U10" s="15"/>
      <c r="V10" s="10">
        <v>13827</v>
      </c>
      <c r="W10" s="15">
        <v>9341</v>
      </c>
      <c r="X10" s="10">
        <f t="shared" si="2"/>
        <v>14970</v>
      </c>
      <c r="Y10" s="15">
        <f t="shared" si="3"/>
        <v>9341</v>
      </c>
      <c r="Z10" s="10">
        <v>735</v>
      </c>
      <c r="AA10" s="15">
        <v>179</v>
      </c>
      <c r="AB10" s="10">
        <v>54392</v>
      </c>
      <c r="AC10" s="15">
        <v>13593</v>
      </c>
      <c r="AD10" s="10">
        <v>2336</v>
      </c>
      <c r="AE10" s="15">
        <v>686</v>
      </c>
      <c r="AF10" s="10"/>
      <c r="AG10" s="15"/>
      <c r="AH10" s="10">
        <v>121</v>
      </c>
      <c r="AI10" s="15">
        <v>30</v>
      </c>
      <c r="AJ10" s="10"/>
      <c r="AK10" s="15"/>
      <c r="AL10" s="10">
        <f t="shared" si="4"/>
        <v>57584</v>
      </c>
      <c r="AM10" s="15">
        <f t="shared" si="5"/>
        <v>14488</v>
      </c>
      <c r="AN10" s="10">
        <v>642</v>
      </c>
      <c r="AO10" s="15">
        <v>23</v>
      </c>
      <c r="AP10" s="12">
        <f t="shared" si="8"/>
        <v>110962</v>
      </c>
      <c r="AQ10" s="13">
        <f t="shared" si="6"/>
        <v>34719</v>
      </c>
      <c r="AR10" s="8">
        <f t="shared" si="7"/>
        <v>31.28908995872461</v>
      </c>
    </row>
    <row r="11" spans="1:44">
      <c r="A11" s="2" t="s">
        <v>5</v>
      </c>
      <c r="B11" s="10">
        <v>22569</v>
      </c>
      <c r="C11" s="15">
        <v>5643</v>
      </c>
      <c r="D11" s="10"/>
      <c r="E11" s="15"/>
      <c r="F11" s="10">
        <f t="shared" si="0"/>
        <v>22569</v>
      </c>
      <c r="G11" s="15">
        <f t="shared" si="1"/>
        <v>5643</v>
      </c>
      <c r="H11" s="10"/>
      <c r="I11" s="15"/>
      <c r="J11" s="10"/>
      <c r="K11" s="15"/>
      <c r="L11" s="10"/>
      <c r="M11" s="15"/>
      <c r="N11" s="10">
        <v>910</v>
      </c>
      <c r="O11" s="15"/>
      <c r="P11" s="10">
        <v>156</v>
      </c>
      <c r="Q11" s="15"/>
      <c r="R11" s="10"/>
      <c r="S11" s="15"/>
      <c r="T11" s="3">
        <v>334</v>
      </c>
      <c r="U11" s="15"/>
      <c r="V11" s="10">
        <v>7500</v>
      </c>
      <c r="W11" s="15">
        <v>1445</v>
      </c>
      <c r="X11" s="10">
        <f t="shared" si="2"/>
        <v>8900</v>
      </c>
      <c r="Y11" s="15">
        <f t="shared" si="3"/>
        <v>1445</v>
      </c>
      <c r="Z11" s="10">
        <v>358</v>
      </c>
      <c r="AA11" s="15">
        <v>72</v>
      </c>
      <c r="AB11" s="10">
        <v>26166</v>
      </c>
      <c r="AC11" s="15">
        <v>6938</v>
      </c>
      <c r="AD11" s="10">
        <v>943</v>
      </c>
      <c r="AE11" s="15">
        <v>352</v>
      </c>
      <c r="AF11" s="10">
        <v>858</v>
      </c>
      <c r="AG11" s="15"/>
      <c r="AH11" s="10">
        <v>265</v>
      </c>
      <c r="AI11" s="15">
        <v>66</v>
      </c>
      <c r="AJ11" s="10"/>
      <c r="AK11" s="15"/>
      <c r="AL11" s="10">
        <f t="shared" si="4"/>
        <v>28590</v>
      </c>
      <c r="AM11" s="15">
        <f t="shared" si="5"/>
        <v>7428</v>
      </c>
      <c r="AN11" s="10">
        <v>101</v>
      </c>
      <c r="AO11" s="15">
        <v>15</v>
      </c>
      <c r="AP11" s="12">
        <f t="shared" si="8"/>
        <v>60160</v>
      </c>
      <c r="AQ11" s="13">
        <f t="shared" si="6"/>
        <v>14531</v>
      </c>
      <c r="AR11" s="8">
        <f t="shared" si="7"/>
        <v>24.153922872340424</v>
      </c>
    </row>
    <row r="12" spans="1:44">
      <c r="A12" s="2" t="s">
        <v>6</v>
      </c>
      <c r="B12" s="10">
        <v>31874</v>
      </c>
      <c r="C12" s="15">
        <v>11568</v>
      </c>
      <c r="D12" s="10">
        <v>4374</v>
      </c>
      <c r="E12" s="15">
        <v>4037</v>
      </c>
      <c r="F12" s="10">
        <f t="shared" si="0"/>
        <v>36248</v>
      </c>
      <c r="G12" s="15">
        <f t="shared" si="1"/>
        <v>15605</v>
      </c>
      <c r="H12" s="10"/>
      <c r="I12" s="15"/>
      <c r="J12" s="10">
        <v>400</v>
      </c>
      <c r="K12" s="15"/>
      <c r="L12" s="10"/>
      <c r="M12" s="15"/>
      <c r="N12" s="10">
        <v>780</v>
      </c>
      <c r="O12" s="15"/>
      <c r="P12" s="10">
        <v>45</v>
      </c>
      <c r="Q12" s="15"/>
      <c r="R12" s="10"/>
      <c r="S12" s="15"/>
      <c r="T12" s="3">
        <v>334</v>
      </c>
      <c r="U12" s="15"/>
      <c r="V12" s="10">
        <v>17726</v>
      </c>
      <c r="W12" s="15">
        <v>4253</v>
      </c>
      <c r="X12" s="10">
        <f t="shared" si="2"/>
        <v>19285</v>
      </c>
      <c r="Y12" s="15">
        <f t="shared" si="3"/>
        <v>4253</v>
      </c>
      <c r="Z12" s="10">
        <v>572</v>
      </c>
      <c r="AA12" s="15">
        <v>116</v>
      </c>
      <c r="AB12" s="10">
        <v>39562</v>
      </c>
      <c r="AC12" s="15">
        <v>9207</v>
      </c>
      <c r="AD12" s="10">
        <v>1317</v>
      </c>
      <c r="AE12" s="15">
        <v>350</v>
      </c>
      <c r="AF12" s="10"/>
      <c r="AG12" s="15"/>
      <c r="AH12" s="10">
        <v>469</v>
      </c>
      <c r="AI12" s="15">
        <v>117</v>
      </c>
      <c r="AJ12" s="10"/>
      <c r="AK12" s="15"/>
      <c r="AL12" s="10">
        <f t="shared" si="4"/>
        <v>41920</v>
      </c>
      <c r="AM12" s="15">
        <f t="shared" si="5"/>
        <v>9790</v>
      </c>
      <c r="AN12" s="10">
        <v>8598</v>
      </c>
      <c r="AO12" s="15">
        <v>188</v>
      </c>
      <c r="AP12" s="12">
        <f t="shared" si="8"/>
        <v>106051</v>
      </c>
      <c r="AQ12" s="13">
        <f t="shared" si="6"/>
        <v>29836</v>
      </c>
      <c r="AR12" s="8">
        <f t="shared" si="7"/>
        <v>28.133633817691489</v>
      </c>
    </row>
    <row r="13" spans="1:44">
      <c r="A13" s="2" t="s">
        <v>7</v>
      </c>
      <c r="B13" s="10">
        <v>31240</v>
      </c>
      <c r="C13" s="15">
        <v>7809</v>
      </c>
      <c r="D13" s="10">
        <v>374</v>
      </c>
      <c r="E13" s="15">
        <v>37</v>
      </c>
      <c r="F13" s="10">
        <f t="shared" si="0"/>
        <v>31614</v>
      </c>
      <c r="G13" s="15">
        <f t="shared" si="1"/>
        <v>7846</v>
      </c>
      <c r="H13" s="10"/>
      <c r="I13" s="15"/>
      <c r="J13" s="10"/>
      <c r="K13" s="15"/>
      <c r="L13" s="10"/>
      <c r="M13" s="15"/>
      <c r="N13" s="10">
        <v>780</v>
      </c>
      <c r="O13" s="15"/>
      <c r="P13" s="10">
        <v>103</v>
      </c>
      <c r="Q13" s="15"/>
      <c r="R13" s="10"/>
      <c r="S13" s="15"/>
      <c r="T13" s="3">
        <v>334</v>
      </c>
      <c r="U13" s="15"/>
      <c r="V13" s="10">
        <v>14984</v>
      </c>
      <c r="W13" s="15">
        <v>7883</v>
      </c>
      <c r="X13" s="10">
        <f t="shared" si="2"/>
        <v>16201</v>
      </c>
      <c r="Y13" s="15">
        <f t="shared" si="3"/>
        <v>7883</v>
      </c>
      <c r="Z13" s="10">
        <v>616</v>
      </c>
      <c r="AA13" s="15">
        <v>121</v>
      </c>
      <c r="AB13" s="10">
        <v>43613</v>
      </c>
      <c r="AC13" s="15">
        <v>9927</v>
      </c>
      <c r="AD13" s="10">
        <v>1363</v>
      </c>
      <c r="AE13" s="15">
        <v>403</v>
      </c>
      <c r="AF13" s="10">
        <v>2115</v>
      </c>
      <c r="AG13" s="15"/>
      <c r="AH13" s="10">
        <v>408</v>
      </c>
      <c r="AI13" s="15">
        <v>102</v>
      </c>
      <c r="AJ13" s="10"/>
      <c r="AK13" s="15"/>
      <c r="AL13" s="10">
        <f t="shared" si="4"/>
        <v>48115</v>
      </c>
      <c r="AM13" s="15">
        <f t="shared" si="5"/>
        <v>10553</v>
      </c>
      <c r="AN13" s="10">
        <v>1173</v>
      </c>
      <c r="AO13" s="15">
        <v>50</v>
      </c>
      <c r="AP13" s="12">
        <f t="shared" si="8"/>
        <v>97103</v>
      </c>
      <c r="AQ13" s="13">
        <f t="shared" si="6"/>
        <v>26332</v>
      </c>
      <c r="AR13" s="8">
        <f t="shared" si="7"/>
        <v>27.117596778678312</v>
      </c>
    </row>
    <row r="14" spans="1:44">
      <c r="A14" s="2" t="s">
        <v>8</v>
      </c>
      <c r="B14" s="10">
        <v>44552</v>
      </c>
      <c r="C14" s="15">
        <v>11139</v>
      </c>
      <c r="D14" s="10"/>
      <c r="E14" s="15"/>
      <c r="F14" s="10">
        <f t="shared" si="0"/>
        <v>44552</v>
      </c>
      <c r="G14" s="15">
        <f t="shared" si="1"/>
        <v>11139</v>
      </c>
      <c r="H14" s="10">
        <v>623</v>
      </c>
      <c r="I14" s="15"/>
      <c r="J14" s="10">
        <v>2220</v>
      </c>
      <c r="K14" s="15"/>
      <c r="L14" s="10"/>
      <c r="M14" s="15"/>
      <c r="N14" s="10"/>
      <c r="O14" s="15"/>
      <c r="P14" s="10">
        <v>369</v>
      </c>
      <c r="Q14" s="15"/>
      <c r="R14" s="10"/>
      <c r="S14" s="15"/>
      <c r="T14" s="3">
        <v>334</v>
      </c>
      <c r="U14" s="15"/>
      <c r="V14" s="10">
        <v>23845</v>
      </c>
      <c r="W14" s="15">
        <v>12180</v>
      </c>
      <c r="X14" s="10">
        <f t="shared" si="2"/>
        <v>27391</v>
      </c>
      <c r="Y14" s="15">
        <f t="shared" si="3"/>
        <v>12180</v>
      </c>
      <c r="Z14" s="10">
        <v>1340</v>
      </c>
      <c r="AA14" s="15">
        <v>353</v>
      </c>
      <c r="AB14" s="10">
        <v>91377</v>
      </c>
      <c r="AC14" s="15">
        <v>27882</v>
      </c>
      <c r="AD14" s="10">
        <v>3154</v>
      </c>
      <c r="AE14" s="15">
        <v>1081</v>
      </c>
      <c r="AF14" s="10">
        <v>5436</v>
      </c>
      <c r="AG14" s="15"/>
      <c r="AH14" s="10">
        <v>304</v>
      </c>
      <c r="AI14" s="15">
        <v>76</v>
      </c>
      <c r="AJ14" s="10"/>
      <c r="AK14" s="15"/>
      <c r="AL14" s="10">
        <f t="shared" si="4"/>
        <v>101611</v>
      </c>
      <c r="AM14" s="15">
        <f t="shared" si="5"/>
        <v>29392</v>
      </c>
      <c r="AN14" s="10">
        <v>14144</v>
      </c>
      <c r="AO14" s="15">
        <v>1954</v>
      </c>
      <c r="AP14" s="12">
        <f t="shared" si="8"/>
        <v>187698</v>
      </c>
      <c r="AQ14" s="13">
        <f t="shared" si="6"/>
        <v>54665</v>
      </c>
      <c r="AR14" s="8">
        <f t="shared" si="7"/>
        <v>29.123911815789192</v>
      </c>
    </row>
    <row r="15" spans="1:44">
      <c r="A15" s="2" t="s">
        <v>9</v>
      </c>
      <c r="B15" s="10">
        <v>39682</v>
      </c>
      <c r="C15" s="15">
        <v>9921</v>
      </c>
      <c r="D15" s="10"/>
      <c r="E15" s="15"/>
      <c r="F15" s="10">
        <f t="shared" si="0"/>
        <v>39682</v>
      </c>
      <c r="G15" s="15">
        <f t="shared" si="1"/>
        <v>9921</v>
      </c>
      <c r="H15" s="10"/>
      <c r="I15" s="15"/>
      <c r="J15" s="10"/>
      <c r="K15" s="15"/>
      <c r="L15" s="10"/>
      <c r="M15" s="15"/>
      <c r="N15" s="10"/>
      <c r="O15" s="15"/>
      <c r="P15" s="10">
        <v>103</v>
      </c>
      <c r="Q15" s="15"/>
      <c r="R15" s="10"/>
      <c r="S15" s="15"/>
      <c r="T15" s="3">
        <v>334</v>
      </c>
      <c r="U15" s="15"/>
      <c r="V15" s="10">
        <v>10745</v>
      </c>
      <c r="W15" s="15">
        <v>4386</v>
      </c>
      <c r="X15" s="10">
        <f t="shared" si="2"/>
        <v>11182</v>
      </c>
      <c r="Y15" s="15">
        <f t="shared" si="3"/>
        <v>4386</v>
      </c>
      <c r="Z15" s="10">
        <v>528</v>
      </c>
      <c r="AA15" s="15">
        <v>124</v>
      </c>
      <c r="AB15" s="10">
        <v>32342</v>
      </c>
      <c r="AC15" s="15">
        <v>8459</v>
      </c>
      <c r="AD15" s="10">
        <v>1243</v>
      </c>
      <c r="AE15" s="15">
        <v>283</v>
      </c>
      <c r="AF15" s="10">
        <v>990</v>
      </c>
      <c r="AG15" s="15"/>
      <c r="AH15" s="10">
        <v>326</v>
      </c>
      <c r="AI15" s="15">
        <v>82</v>
      </c>
      <c r="AJ15" s="10"/>
      <c r="AK15" s="15"/>
      <c r="AL15" s="10">
        <f t="shared" si="4"/>
        <v>35429</v>
      </c>
      <c r="AM15" s="15">
        <f t="shared" si="5"/>
        <v>8948</v>
      </c>
      <c r="AN15" s="10">
        <v>4685</v>
      </c>
      <c r="AO15" s="15">
        <v>765</v>
      </c>
      <c r="AP15" s="12">
        <f t="shared" si="8"/>
        <v>90978</v>
      </c>
      <c r="AQ15" s="13">
        <f t="shared" si="6"/>
        <v>24020</v>
      </c>
      <c r="AR15" s="8">
        <f t="shared" si="7"/>
        <v>26.401987293631429</v>
      </c>
    </row>
    <row r="16" spans="1:44">
      <c r="A16" s="2" t="s">
        <v>10</v>
      </c>
      <c r="B16" s="10">
        <v>44888</v>
      </c>
      <c r="C16" s="15">
        <v>11223</v>
      </c>
      <c r="D16" s="10">
        <v>196</v>
      </c>
      <c r="E16" s="15">
        <v>20</v>
      </c>
      <c r="F16" s="10">
        <f t="shared" si="0"/>
        <v>45084</v>
      </c>
      <c r="G16" s="15">
        <f t="shared" si="1"/>
        <v>11243</v>
      </c>
      <c r="H16" s="10">
        <v>1008</v>
      </c>
      <c r="I16" s="15"/>
      <c r="J16" s="10">
        <v>37163</v>
      </c>
      <c r="K16" s="15"/>
      <c r="L16" s="10"/>
      <c r="M16" s="15"/>
      <c r="N16" s="10">
        <v>910</v>
      </c>
      <c r="O16" s="15"/>
      <c r="P16" s="10">
        <v>158</v>
      </c>
      <c r="Q16" s="15"/>
      <c r="R16" s="10"/>
      <c r="S16" s="15"/>
      <c r="T16" s="3">
        <v>334</v>
      </c>
      <c r="U16" s="15"/>
      <c r="V16" s="10">
        <v>23223</v>
      </c>
      <c r="W16" s="15">
        <v>13852</v>
      </c>
      <c r="X16" s="10">
        <f t="shared" si="2"/>
        <v>62796</v>
      </c>
      <c r="Y16" s="15">
        <f t="shared" si="3"/>
        <v>13852</v>
      </c>
      <c r="Z16" s="10">
        <v>970</v>
      </c>
      <c r="AA16" s="15">
        <v>112</v>
      </c>
      <c r="AB16" s="10">
        <v>63226</v>
      </c>
      <c r="AC16" s="15">
        <v>14631</v>
      </c>
      <c r="AD16" s="10">
        <v>2817</v>
      </c>
      <c r="AE16" s="15">
        <v>925</v>
      </c>
      <c r="AF16" s="10"/>
      <c r="AG16" s="15"/>
      <c r="AH16" s="10">
        <v>469</v>
      </c>
      <c r="AI16" s="15">
        <v>117</v>
      </c>
      <c r="AJ16" s="10"/>
      <c r="AK16" s="15"/>
      <c r="AL16" s="10">
        <f t="shared" si="4"/>
        <v>67482</v>
      </c>
      <c r="AM16" s="15">
        <f t="shared" si="5"/>
        <v>15785</v>
      </c>
      <c r="AN16" s="10">
        <v>11284</v>
      </c>
      <c r="AO16" s="15">
        <v>469</v>
      </c>
      <c r="AP16" s="12">
        <f t="shared" si="8"/>
        <v>186646</v>
      </c>
      <c r="AQ16" s="13">
        <f t="shared" si="6"/>
        <v>41349</v>
      </c>
      <c r="AR16" s="8">
        <f t="shared" si="7"/>
        <v>22.15370273137383</v>
      </c>
    </row>
    <row r="17" spans="1:44">
      <c r="A17" s="2" t="s">
        <v>11</v>
      </c>
      <c r="B17" s="10">
        <v>55217</v>
      </c>
      <c r="C17" s="15">
        <v>13804</v>
      </c>
      <c r="D17" s="10">
        <v>570</v>
      </c>
      <c r="E17" s="15">
        <v>57</v>
      </c>
      <c r="F17" s="10">
        <f t="shared" si="0"/>
        <v>55787</v>
      </c>
      <c r="G17" s="15">
        <f t="shared" si="1"/>
        <v>13861</v>
      </c>
      <c r="H17" s="10">
        <v>1038</v>
      </c>
      <c r="I17" s="15"/>
      <c r="J17" s="10"/>
      <c r="K17" s="15"/>
      <c r="L17" s="10"/>
      <c r="M17" s="15"/>
      <c r="N17" s="10">
        <v>910</v>
      </c>
      <c r="O17" s="15"/>
      <c r="P17" s="10">
        <v>48</v>
      </c>
      <c r="Q17" s="15"/>
      <c r="R17" s="10"/>
      <c r="S17" s="15"/>
      <c r="T17" s="3">
        <v>334</v>
      </c>
      <c r="U17" s="15"/>
      <c r="V17" s="10">
        <v>21470</v>
      </c>
      <c r="W17" s="15">
        <v>7548</v>
      </c>
      <c r="X17" s="10">
        <f t="shared" si="2"/>
        <v>23800</v>
      </c>
      <c r="Y17" s="15">
        <f t="shared" si="3"/>
        <v>7548</v>
      </c>
      <c r="Z17" s="10">
        <v>1112</v>
      </c>
      <c r="AA17" s="15">
        <v>187</v>
      </c>
      <c r="AB17" s="10">
        <v>83990</v>
      </c>
      <c r="AC17" s="15">
        <v>19850</v>
      </c>
      <c r="AD17" s="10">
        <v>3269</v>
      </c>
      <c r="AE17" s="15">
        <v>1120</v>
      </c>
      <c r="AF17" s="10"/>
      <c r="AG17" s="15"/>
      <c r="AH17" s="10">
        <v>243</v>
      </c>
      <c r="AI17" s="15">
        <v>61</v>
      </c>
      <c r="AJ17" s="10"/>
      <c r="AK17" s="15"/>
      <c r="AL17" s="10">
        <f t="shared" si="4"/>
        <v>88614</v>
      </c>
      <c r="AM17" s="15">
        <f t="shared" si="5"/>
        <v>21218</v>
      </c>
      <c r="AN17" s="10">
        <v>2020</v>
      </c>
      <c r="AO17" s="15">
        <v>545</v>
      </c>
      <c r="AP17" s="12">
        <f t="shared" si="8"/>
        <v>170221</v>
      </c>
      <c r="AQ17" s="13">
        <f t="shared" si="6"/>
        <v>43172</v>
      </c>
      <c r="AR17" s="8">
        <f t="shared" si="7"/>
        <v>25.362323097620155</v>
      </c>
    </row>
    <row r="18" spans="1:44">
      <c r="A18" s="2" t="s">
        <v>12</v>
      </c>
      <c r="B18" s="10">
        <v>57950</v>
      </c>
      <c r="C18" s="15">
        <v>14487</v>
      </c>
      <c r="D18" s="10"/>
      <c r="E18" s="15"/>
      <c r="F18" s="10">
        <f t="shared" si="0"/>
        <v>57950</v>
      </c>
      <c r="G18" s="15">
        <f t="shared" si="1"/>
        <v>14487</v>
      </c>
      <c r="H18" s="10"/>
      <c r="I18" s="15"/>
      <c r="J18" s="10">
        <v>13986</v>
      </c>
      <c r="K18" s="15">
        <v>3556</v>
      </c>
      <c r="L18" s="10"/>
      <c r="M18" s="15"/>
      <c r="N18" s="10">
        <v>844</v>
      </c>
      <c r="O18" s="15"/>
      <c r="P18" s="10">
        <v>52</v>
      </c>
      <c r="Q18" s="15"/>
      <c r="R18" s="10"/>
      <c r="S18" s="15"/>
      <c r="T18" s="3">
        <v>888</v>
      </c>
      <c r="U18" s="15"/>
      <c r="V18" s="10">
        <v>35036</v>
      </c>
      <c r="W18" s="15">
        <v>24281</v>
      </c>
      <c r="X18" s="10">
        <f t="shared" si="2"/>
        <v>50806</v>
      </c>
      <c r="Y18" s="15">
        <f t="shared" si="3"/>
        <v>27837</v>
      </c>
      <c r="Z18" s="10">
        <v>1952</v>
      </c>
      <c r="AA18" s="15">
        <v>468</v>
      </c>
      <c r="AB18" s="10">
        <v>133143</v>
      </c>
      <c r="AC18" s="15">
        <v>36093</v>
      </c>
      <c r="AD18" s="10">
        <v>5172</v>
      </c>
      <c r="AE18" s="15">
        <v>1754</v>
      </c>
      <c r="AF18" s="10">
        <v>3262</v>
      </c>
      <c r="AG18" s="15"/>
      <c r="AH18" s="10">
        <v>326</v>
      </c>
      <c r="AI18" s="15">
        <v>82</v>
      </c>
      <c r="AJ18" s="10">
        <v>2</v>
      </c>
      <c r="AK18" s="15"/>
      <c r="AL18" s="10">
        <f t="shared" si="4"/>
        <v>143857</v>
      </c>
      <c r="AM18" s="15">
        <f t="shared" si="5"/>
        <v>38397</v>
      </c>
      <c r="AN18" s="10">
        <v>11813</v>
      </c>
      <c r="AO18" s="15">
        <v>818</v>
      </c>
      <c r="AP18" s="12">
        <f t="shared" si="8"/>
        <v>264426</v>
      </c>
      <c r="AQ18" s="13">
        <f t="shared" si="6"/>
        <v>81539</v>
      </c>
      <c r="AR18" s="8">
        <f t="shared" si="7"/>
        <v>30.836226392260972</v>
      </c>
    </row>
    <row r="19" spans="1:44">
      <c r="A19" s="2" t="s">
        <v>13</v>
      </c>
      <c r="B19" s="10">
        <v>30070</v>
      </c>
      <c r="C19" s="15">
        <v>7518</v>
      </c>
      <c r="D19" s="10">
        <v>374</v>
      </c>
      <c r="E19" s="15">
        <v>37</v>
      </c>
      <c r="F19" s="10">
        <f t="shared" si="0"/>
        <v>30444</v>
      </c>
      <c r="G19" s="15">
        <f t="shared" si="1"/>
        <v>7555</v>
      </c>
      <c r="H19" s="10"/>
      <c r="I19" s="15"/>
      <c r="J19" s="10"/>
      <c r="K19" s="15"/>
      <c r="L19" s="10"/>
      <c r="M19" s="15"/>
      <c r="N19" s="10"/>
      <c r="O19" s="15"/>
      <c r="P19" s="10">
        <v>144</v>
      </c>
      <c r="Q19" s="15"/>
      <c r="R19" s="10"/>
      <c r="S19" s="15"/>
      <c r="T19" s="3">
        <v>2214</v>
      </c>
      <c r="U19" s="15"/>
      <c r="V19" s="10">
        <v>10119</v>
      </c>
      <c r="W19" s="15">
        <v>3879</v>
      </c>
      <c r="X19" s="10">
        <f t="shared" si="2"/>
        <v>12477</v>
      </c>
      <c r="Y19" s="15">
        <f t="shared" si="3"/>
        <v>3879</v>
      </c>
      <c r="Z19" s="10">
        <v>557</v>
      </c>
      <c r="AA19" s="15">
        <v>97</v>
      </c>
      <c r="AB19" s="10">
        <v>41495</v>
      </c>
      <c r="AC19" s="15">
        <v>11339</v>
      </c>
      <c r="AD19" s="10">
        <v>1514</v>
      </c>
      <c r="AE19" s="15">
        <v>500</v>
      </c>
      <c r="AF19" s="10"/>
      <c r="AG19" s="15"/>
      <c r="AH19" s="10">
        <v>386</v>
      </c>
      <c r="AI19" s="15">
        <v>97</v>
      </c>
      <c r="AJ19" s="10"/>
      <c r="AK19" s="15"/>
      <c r="AL19" s="10">
        <f t="shared" si="4"/>
        <v>43952</v>
      </c>
      <c r="AM19" s="15">
        <f t="shared" si="5"/>
        <v>12033</v>
      </c>
      <c r="AN19" s="10">
        <v>313</v>
      </c>
      <c r="AO19" s="15">
        <v>56</v>
      </c>
      <c r="AP19" s="12">
        <f t="shared" si="8"/>
        <v>87186</v>
      </c>
      <c r="AQ19" s="13">
        <f t="shared" si="6"/>
        <v>23523</v>
      </c>
      <c r="AR19" s="8">
        <f t="shared" si="7"/>
        <v>26.980249122565546</v>
      </c>
    </row>
    <row r="20" spans="1:44">
      <c r="A20" s="2" t="s">
        <v>14</v>
      </c>
      <c r="B20" s="10">
        <v>45396</v>
      </c>
      <c r="C20" s="15">
        <v>14420</v>
      </c>
      <c r="D20" s="10"/>
      <c r="E20" s="15"/>
      <c r="F20" s="10">
        <f t="shared" si="0"/>
        <v>45396</v>
      </c>
      <c r="G20" s="15">
        <f t="shared" si="1"/>
        <v>14420</v>
      </c>
      <c r="H20" s="10">
        <v>830</v>
      </c>
      <c r="I20" s="15"/>
      <c r="J20" s="10">
        <v>82331</v>
      </c>
      <c r="K20" s="15">
        <v>11917</v>
      </c>
      <c r="L20" s="10"/>
      <c r="M20" s="15"/>
      <c r="N20" s="10"/>
      <c r="O20" s="15"/>
      <c r="P20" s="10">
        <v>411</v>
      </c>
      <c r="Q20" s="15"/>
      <c r="R20" s="10"/>
      <c r="S20" s="15"/>
      <c r="T20" s="3">
        <v>1223</v>
      </c>
      <c r="U20" s="15"/>
      <c r="V20" s="10">
        <v>17264</v>
      </c>
      <c r="W20" s="15">
        <v>4401</v>
      </c>
      <c r="X20" s="10">
        <f t="shared" si="2"/>
        <v>102059</v>
      </c>
      <c r="Y20" s="15">
        <f t="shared" si="3"/>
        <v>16318</v>
      </c>
      <c r="Z20" s="10">
        <v>1694</v>
      </c>
      <c r="AA20" s="15">
        <v>272</v>
      </c>
      <c r="AB20" s="10">
        <v>115224</v>
      </c>
      <c r="AC20" s="15">
        <v>31629</v>
      </c>
      <c r="AD20" s="10">
        <v>4571</v>
      </c>
      <c r="AE20" s="15">
        <v>1381</v>
      </c>
      <c r="AF20" s="10">
        <v>1940</v>
      </c>
      <c r="AG20" s="15"/>
      <c r="AH20" s="10">
        <v>265</v>
      </c>
      <c r="AI20" s="15">
        <v>66</v>
      </c>
      <c r="AJ20" s="10">
        <v>1</v>
      </c>
      <c r="AK20" s="15"/>
      <c r="AL20" s="10">
        <f t="shared" si="4"/>
        <v>123695</v>
      </c>
      <c r="AM20" s="15">
        <f t="shared" si="5"/>
        <v>33348</v>
      </c>
      <c r="AN20" s="10">
        <v>1784</v>
      </c>
      <c r="AO20" s="15">
        <v>252</v>
      </c>
      <c r="AP20" s="12">
        <f t="shared" si="8"/>
        <v>272934</v>
      </c>
      <c r="AQ20" s="13">
        <f t="shared" si="6"/>
        <v>64338</v>
      </c>
      <c r="AR20" s="8">
        <f t="shared" si="7"/>
        <v>23.572731869243114</v>
      </c>
    </row>
    <row r="21" spans="1:44">
      <c r="A21" s="2" t="s">
        <v>15</v>
      </c>
      <c r="B21" s="10">
        <v>27607</v>
      </c>
      <c r="C21" s="15">
        <v>11811</v>
      </c>
      <c r="D21" s="10"/>
      <c r="E21" s="15"/>
      <c r="F21" s="10">
        <f t="shared" si="0"/>
        <v>27607</v>
      </c>
      <c r="G21" s="15">
        <f t="shared" si="1"/>
        <v>11811</v>
      </c>
      <c r="H21" s="10"/>
      <c r="I21" s="15"/>
      <c r="J21" s="10">
        <v>2727</v>
      </c>
      <c r="K21" s="15">
        <v>2727</v>
      </c>
      <c r="L21" s="10"/>
      <c r="M21" s="15"/>
      <c r="N21" s="10">
        <v>1040</v>
      </c>
      <c r="O21" s="15"/>
      <c r="P21" s="10">
        <v>45</v>
      </c>
      <c r="Q21" s="15"/>
      <c r="R21" s="10"/>
      <c r="S21" s="15"/>
      <c r="T21" s="3">
        <v>1222</v>
      </c>
      <c r="U21" s="15"/>
      <c r="V21" s="10">
        <v>10399</v>
      </c>
      <c r="W21" s="15">
        <v>3609</v>
      </c>
      <c r="X21" s="10">
        <f t="shared" si="2"/>
        <v>15433</v>
      </c>
      <c r="Y21" s="15">
        <f t="shared" si="3"/>
        <v>6336</v>
      </c>
      <c r="Z21" s="10">
        <v>463</v>
      </c>
      <c r="AA21" s="15">
        <v>148</v>
      </c>
      <c r="AB21" s="10">
        <v>39963</v>
      </c>
      <c r="AC21" s="15">
        <v>10637</v>
      </c>
      <c r="AD21" s="10">
        <v>1261</v>
      </c>
      <c r="AE21" s="15">
        <v>450</v>
      </c>
      <c r="AF21" s="10"/>
      <c r="AG21" s="15"/>
      <c r="AH21" s="10">
        <v>265</v>
      </c>
      <c r="AI21" s="15">
        <v>66</v>
      </c>
      <c r="AJ21" s="10"/>
      <c r="AK21" s="15"/>
      <c r="AL21" s="10">
        <f t="shared" si="4"/>
        <v>41952</v>
      </c>
      <c r="AM21" s="15">
        <f t="shared" si="5"/>
        <v>11301</v>
      </c>
      <c r="AN21" s="10">
        <v>4263</v>
      </c>
      <c r="AO21" s="15">
        <v>2019</v>
      </c>
      <c r="AP21" s="12">
        <f t="shared" si="8"/>
        <v>89255</v>
      </c>
      <c r="AQ21" s="13">
        <f t="shared" si="6"/>
        <v>31467</v>
      </c>
      <c r="AR21" s="8">
        <f t="shared" si="7"/>
        <v>35.255167777715535</v>
      </c>
    </row>
    <row r="22" spans="1:44">
      <c r="A22" s="2" t="s">
        <v>16</v>
      </c>
      <c r="B22" s="10">
        <v>39888</v>
      </c>
      <c r="C22" s="15">
        <v>9972</v>
      </c>
      <c r="D22" s="10"/>
      <c r="E22" s="15"/>
      <c r="F22" s="10">
        <f t="shared" si="0"/>
        <v>39888</v>
      </c>
      <c r="G22" s="15">
        <f t="shared" si="1"/>
        <v>9972</v>
      </c>
      <c r="H22" s="10"/>
      <c r="I22" s="15"/>
      <c r="J22" s="10">
        <v>12202</v>
      </c>
      <c r="K22" s="15">
        <v>2613</v>
      </c>
      <c r="L22" s="10"/>
      <c r="M22" s="15"/>
      <c r="N22" s="10">
        <v>910</v>
      </c>
      <c r="O22" s="15"/>
      <c r="P22" s="10">
        <v>159</v>
      </c>
      <c r="Q22" s="15"/>
      <c r="R22" s="10"/>
      <c r="S22" s="15"/>
      <c r="T22" s="3">
        <v>1222</v>
      </c>
      <c r="U22" s="15"/>
      <c r="V22" s="10">
        <v>19299</v>
      </c>
      <c r="W22" s="15">
        <v>7233</v>
      </c>
      <c r="X22" s="10">
        <f t="shared" si="2"/>
        <v>33792</v>
      </c>
      <c r="Y22" s="15">
        <f t="shared" si="3"/>
        <v>9846</v>
      </c>
      <c r="Z22" s="10">
        <v>1327</v>
      </c>
      <c r="AA22" s="15">
        <v>245</v>
      </c>
      <c r="AB22" s="10">
        <v>96878</v>
      </c>
      <c r="AC22" s="15">
        <v>26213</v>
      </c>
      <c r="AD22" s="10">
        <v>3738</v>
      </c>
      <c r="AE22" s="15">
        <v>1130</v>
      </c>
      <c r="AF22" s="10">
        <v>5115</v>
      </c>
      <c r="AG22" s="15"/>
      <c r="AH22" s="10">
        <v>634</v>
      </c>
      <c r="AI22" s="15">
        <v>158</v>
      </c>
      <c r="AJ22" s="10"/>
      <c r="AK22" s="15"/>
      <c r="AL22" s="10">
        <f t="shared" si="4"/>
        <v>107692</v>
      </c>
      <c r="AM22" s="15">
        <f t="shared" si="5"/>
        <v>27746</v>
      </c>
      <c r="AN22" s="10">
        <v>3302</v>
      </c>
      <c r="AO22" s="15">
        <v>1187</v>
      </c>
      <c r="AP22" s="12">
        <f t="shared" si="8"/>
        <v>184674</v>
      </c>
      <c r="AQ22" s="13">
        <f t="shared" si="6"/>
        <v>48751</v>
      </c>
      <c r="AR22" s="8">
        <f t="shared" si="7"/>
        <v>26.398410171437238</v>
      </c>
    </row>
    <row r="23" spans="1:44">
      <c r="A23" s="2" t="s">
        <v>17</v>
      </c>
      <c r="B23" s="10">
        <v>34581</v>
      </c>
      <c r="C23" s="15">
        <v>8646</v>
      </c>
      <c r="D23" s="10">
        <v>20630</v>
      </c>
      <c r="E23" s="15">
        <v>2063</v>
      </c>
      <c r="F23" s="10">
        <f t="shared" si="0"/>
        <v>55211</v>
      </c>
      <c r="G23" s="15">
        <f t="shared" si="1"/>
        <v>10709</v>
      </c>
      <c r="H23" s="10">
        <v>1038</v>
      </c>
      <c r="I23" s="15"/>
      <c r="J23" s="10"/>
      <c r="K23" s="15"/>
      <c r="L23" s="10"/>
      <c r="M23" s="15"/>
      <c r="N23" s="10"/>
      <c r="O23" s="15"/>
      <c r="P23" s="10">
        <v>139</v>
      </c>
      <c r="Q23" s="15"/>
      <c r="R23" s="10"/>
      <c r="S23" s="15"/>
      <c r="T23" s="3">
        <v>1111</v>
      </c>
      <c r="U23" s="15"/>
      <c r="V23" s="10">
        <v>33717</v>
      </c>
      <c r="W23" s="15">
        <v>18358</v>
      </c>
      <c r="X23" s="10">
        <f t="shared" si="2"/>
        <v>36005</v>
      </c>
      <c r="Y23" s="15">
        <f t="shared" si="3"/>
        <v>18358</v>
      </c>
      <c r="Z23" s="10">
        <v>2180</v>
      </c>
      <c r="AA23" s="15">
        <v>584</v>
      </c>
      <c r="AB23" s="10">
        <v>166100</v>
      </c>
      <c r="AC23" s="15">
        <v>41352</v>
      </c>
      <c r="AD23" s="10">
        <v>5903</v>
      </c>
      <c r="AE23" s="15">
        <v>1968</v>
      </c>
      <c r="AF23" s="10">
        <v>4932</v>
      </c>
      <c r="AG23" s="15"/>
      <c r="AH23" s="10">
        <v>1246</v>
      </c>
      <c r="AI23" s="15">
        <v>312</v>
      </c>
      <c r="AJ23" s="10">
        <v>1</v>
      </c>
      <c r="AK23" s="15"/>
      <c r="AL23" s="10">
        <f t="shared" si="4"/>
        <v>180362</v>
      </c>
      <c r="AM23" s="15">
        <f t="shared" si="5"/>
        <v>44216</v>
      </c>
      <c r="AN23" s="10">
        <v>1350</v>
      </c>
      <c r="AO23" s="15">
        <v>159</v>
      </c>
      <c r="AP23" s="12">
        <f t="shared" si="8"/>
        <v>272928</v>
      </c>
      <c r="AQ23" s="13">
        <f t="shared" si="6"/>
        <v>73442</v>
      </c>
      <c r="AR23" s="8">
        <f t="shared" si="7"/>
        <v>26.908928362058859</v>
      </c>
    </row>
    <row r="24" spans="1:44">
      <c r="A24" s="2" t="s">
        <v>18</v>
      </c>
      <c r="B24" s="10">
        <v>31974</v>
      </c>
      <c r="C24" s="15">
        <v>7994</v>
      </c>
      <c r="D24" s="10"/>
      <c r="E24" s="15"/>
      <c r="F24" s="10">
        <f t="shared" si="0"/>
        <v>31974</v>
      </c>
      <c r="G24" s="15">
        <f t="shared" si="1"/>
        <v>7994</v>
      </c>
      <c r="H24" s="10"/>
      <c r="I24" s="15"/>
      <c r="J24" s="10">
        <v>500</v>
      </c>
      <c r="K24" s="15"/>
      <c r="L24" s="10"/>
      <c r="M24" s="15"/>
      <c r="N24" s="10"/>
      <c r="O24" s="15"/>
      <c r="P24" s="10">
        <v>212</v>
      </c>
      <c r="Q24" s="15"/>
      <c r="R24" s="10"/>
      <c r="S24" s="15"/>
      <c r="T24" s="3">
        <v>334</v>
      </c>
      <c r="U24" s="15"/>
      <c r="V24" s="10">
        <v>13301</v>
      </c>
      <c r="W24" s="15">
        <v>8063</v>
      </c>
      <c r="X24" s="10">
        <f t="shared" si="2"/>
        <v>14347</v>
      </c>
      <c r="Y24" s="15">
        <f t="shared" si="3"/>
        <v>8063</v>
      </c>
      <c r="Z24" s="10">
        <v>467</v>
      </c>
      <c r="AA24" s="15">
        <v>94</v>
      </c>
      <c r="AB24" s="10">
        <v>36696</v>
      </c>
      <c r="AC24" s="15">
        <v>10638</v>
      </c>
      <c r="AD24" s="10">
        <v>1219</v>
      </c>
      <c r="AE24" s="15">
        <v>300</v>
      </c>
      <c r="AF24" s="10"/>
      <c r="AG24" s="15"/>
      <c r="AH24" s="10">
        <v>447</v>
      </c>
      <c r="AI24" s="15">
        <v>112</v>
      </c>
      <c r="AJ24" s="10"/>
      <c r="AK24" s="15"/>
      <c r="AL24" s="10">
        <f t="shared" si="4"/>
        <v>38829</v>
      </c>
      <c r="AM24" s="15">
        <f t="shared" si="5"/>
        <v>11144</v>
      </c>
      <c r="AN24" s="10">
        <v>307</v>
      </c>
      <c r="AO24" s="15">
        <v>33</v>
      </c>
      <c r="AP24" s="12">
        <f t="shared" si="8"/>
        <v>85457</v>
      </c>
      <c r="AQ24" s="13">
        <f t="shared" si="6"/>
        <v>27234</v>
      </c>
      <c r="AR24" s="8">
        <f t="shared" si="7"/>
        <v>31.868659091706942</v>
      </c>
    </row>
    <row r="25" spans="1:44">
      <c r="A25" s="2" t="s">
        <v>19</v>
      </c>
      <c r="B25" s="10">
        <v>26485</v>
      </c>
      <c r="C25" s="15">
        <v>12021</v>
      </c>
      <c r="D25" s="10">
        <v>6000</v>
      </c>
      <c r="E25" s="15">
        <v>600</v>
      </c>
      <c r="F25" s="10">
        <f t="shared" si="0"/>
        <v>32485</v>
      </c>
      <c r="G25" s="15">
        <f t="shared" si="1"/>
        <v>12621</v>
      </c>
      <c r="H25" s="10"/>
      <c r="I25" s="15"/>
      <c r="J25" s="10"/>
      <c r="K25" s="15"/>
      <c r="L25" s="10"/>
      <c r="M25" s="15"/>
      <c r="N25" s="10"/>
      <c r="O25" s="15"/>
      <c r="P25" s="10">
        <v>45</v>
      </c>
      <c r="Q25" s="15"/>
      <c r="R25" s="10"/>
      <c r="S25" s="15"/>
      <c r="T25" s="3">
        <v>334</v>
      </c>
      <c r="U25" s="15"/>
      <c r="V25" s="10">
        <v>8654</v>
      </c>
      <c r="W25" s="15">
        <v>1202</v>
      </c>
      <c r="X25" s="10">
        <f t="shared" si="2"/>
        <v>9033</v>
      </c>
      <c r="Y25" s="15">
        <f t="shared" si="3"/>
        <v>1202</v>
      </c>
      <c r="Z25" s="10">
        <v>474</v>
      </c>
      <c r="AA25" s="15">
        <v>110</v>
      </c>
      <c r="AB25" s="10">
        <v>36805</v>
      </c>
      <c r="AC25" s="15">
        <v>9540</v>
      </c>
      <c r="AD25" s="10">
        <v>1548</v>
      </c>
      <c r="AE25" s="15">
        <v>507</v>
      </c>
      <c r="AF25" s="10">
        <v>2112</v>
      </c>
      <c r="AG25" s="15"/>
      <c r="AH25" s="10">
        <v>204</v>
      </c>
      <c r="AI25" s="15">
        <v>51</v>
      </c>
      <c r="AJ25" s="10"/>
      <c r="AK25" s="15"/>
      <c r="AL25" s="10">
        <f t="shared" si="4"/>
        <v>41143</v>
      </c>
      <c r="AM25" s="15">
        <f t="shared" si="5"/>
        <v>10208</v>
      </c>
      <c r="AN25" s="10">
        <v>11368</v>
      </c>
      <c r="AO25" s="15">
        <v>2624</v>
      </c>
      <c r="AP25" s="12">
        <f t="shared" si="8"/>
        <v>94029</v>
      </c>
      <c r="AQ25" s="13">
        <f t="shared" si="6"/>
        <v>26655</v>
      </c>
      <c r="AR25" s="8">
        <f t="shared" si="7"/>
        <v>28.347637431005328</v>
      </c>
    </row>
    <row r="26" spans="1:44">
      <c r="A26" s="2" t="s">
        <v>20</v>
      </c>
      <c r="B26" s="10">
        <v>32844</v>
      </c>
      <c r="C26" s="15">
        <v>8211</v>
      </c>
      <c r="D26" s="10"/>
      <c r="E26" s="15"/>
      <c r="F26" s="10">
        <f t="shared" si="0"/>
        <v>32844</v>
      </c>
      <c r="G26" s="15">
        <f t="shared" si="1"/>
        <v>8211</v>
      </c>
      <c r="H26" s="10"/>
      <c r="I26" s="15"/>
      <c r="J26" s="10">
        <v>5016</v>
      </c>
      <c r="K26" s="15"/>
      <c r="L26" s="10"/>
      <c r="M26" s="15"/>
      <c r="N26" s="10">
        <v>910</v>
      </c>
      <c r="O26" s="15"/>
      <c r="P26" s="10">
        <v>212</v>
      </c>
      <c r="Q26" s="15"/>
      <c r="R26" s="10"/>
      <c r="S26" s="15"/>
      <c r="T26" s="3">
        <v>6068</v>
      </c>
      <c r="U26" s="15"/>
      <c r="V26" s="10">
        <v>12818</v>
      </c>
      <c r="W26" s="15">
        <v>3643</v>
      </c>
      <c r="X26" s="10">
        <f t="shared" si="2"/>
        <v>25024</v>
      </c>
      <c r="Y26" s="15">
        <f t="shared" si="3"/>
        <v>3643</v>
      </c>
      <c r="Z26" s="10">
        <v>860</v>
      </c>
      <c r="AA26" s="15">
        <v>234</v>
      </c>
      <c r="AB26" s="10">
        <v>62124</v>
      </c>
      <c r="AC26" s="15">
        <v>16213</v>
      </c>
      <c r="AD26" s="10">
        <v>2525</v>
      </c>
      <c r="AE26" s="15">
        <v>845</v>
      </c>
      <c r="AF26" s="10"/>
      <c r="AG26" s="15"/>
      <c r="AH26" s="10">
        <v>326</v>
      </c>
      <c r="AI26" s="15">
        <v>81</v>
      </c>
      <c r="AJ26" s="10"/>
      <c r="AK26" s="15"/>
      <c r="AL26" s="10">
        <f t="shared" si="4"/>
        <v>65835</v>
      </c>
      <c r="AM26" s="15">
        <f t="shared" si="5"/>
        <v>17373</v>
      </c>
      <c r="AN26" s="10">
        <v>2848</v>
      </c>
      <c r="AO26" s="15">
        <v>428</v>
      </c>
      <c r="AP26" s="12">
        <f t="shared" si="8"/>
        <v>126551</v>
      </c>
      <c r="AQ26" s="13">
        <f t="shared" si="6"/>
        <v>29655</v>
      </c>
      <c r="AR26" s="8">
        <f t="shared" si="7"/>
        <v>23.433240353691399</v>
      </c>
    </row>
    <row r="27" spans="1:44">
      <c r="A27" s="2" t="s">
        <v>21</v>
      </c>
      <c r="B27" s="10">
        <v>56332</v>
      </c>
      <c r="C27" s="15">
        <v>14082</v>
      </c>
      <c r="D27" s="10"/>
      <c r="E27" s="15">
        <v>299</v>
      </c>
      <c r="F27" s="10">
        <f t="shared" si="0"/>
        <v>56332</v>
      </c>
      <c r="G27" s="15">
        <f t="shared" si="1"/>
        <v>14381</v>
      </c>
      <c r="H27" s="10"/>
      <c r="I27" s="15"/>
      <c r="J27" s="10"/>
      <c r="K27" s="15"/>
      <c r="L27" s="10"/>
      <c r="M27" s="15"/>
      <c r="N27" s="10"/>
      <c r="O27" s="15"/>
      <c r="P27" s="10"/>
      <c r="Q27" s="15"/>
      <c r="R27" s="10"/>
      <c r="S27" s="15"/>
      <c r="T27" s="3"/>
      <c r="U27" s="15"/>
      <c r="V27" s="10">
        <v>21485</v>
      </c>
      <c r="W27" s="15">
        <v>3390</v>
      </c>
      <c r="X27" s="10">
        <f t="shared" si="2"/>
        <v>21485</v>
      </c>
      <c r="Y27" s="15">
        <f t="shared" si="3"/>
        <v>3390</v>
      </c>
      <c r="Z27" s="10">
        <v>1574</v>
      </c>
      <c r="AA27" s="15">
        <v>382</v>
      </c>
      <c r="AB27" s="10">
        <v>104227</v>
      </c>
      <c r="AC27" s="15">
        <v>26882</v>
      </c>
      <c r="AD27" s="10">
        <v>3411</v>
      </c>
      <c r="AE27" s="15">
        <v>1161</v>
      </c>
      <c r="AF27" s="10">
        <v>2175</v>
      </c>
      <c r="AG27" s="15"/>
      <c r="AH27" s="10">
        <v>551</v>
      </c>
      <c r="AI27" s="15">
        <v>138</v>
      </c>
      <c r="AJ27" s="10"/>
      <c r="AK27" s="15"/>
      <c r="AL27" s="10">
        <f t="shared" si="4"/>
        <v>111938</v>
      </c>
      <c r="AM27" s="15">
        <f t="shared" si="5"/>
        <v>28563</v>
      </c>
      <c r="AN27" s="10">
        <v>9751</v>
      </c>
      <c r="AO27" s="15">
        <v>1935</v>
      </c>
      <c r="AP27" s="12">
        <f t="shared" si="8"/>
        <v>199506</v>
      </c>
      <c r="AQ27" s="13">
        <f t="shared" si="6"/>
        <v>48269</v>
      </c>
      <c r="AR27" s="8">
        <f t="shared" si="7"/>
        <v>24.194259821759747</v>
      </c>
    </row>
    <row r="28" spans="1:44">
      <c r="A28" s="2" t="s">
        <v>22</v>
      </c>
      <c r="B28" s="10">
        <v>19770</v>
      </c>
      <c r="C28" s="15">
        <v>6824</v>
      </c>
      <c r="D28" s="10">
        <v>3078</v>
      </c>
      <c r="E28" s="15">
        <v>1008</v>
      </c>
      <c r="F28" s="10">
        <f t="shared" si="0"/>
        <v>22848</v>
      </c>
      <c r="G28" s="15">
        <f t="shared" si="1"/>
        <v>7832</v>
      </c>
      <c r="H28" s="10"/>
      <c r="I28" s="15"/>
      <c r="J28" s="10"/>
      <c r="K28" s="15"/>
      <c r="L28" s="10"/>
      <c r="M28" s="15"/>
      <c r="N28" s="10"/>
      <c r="O28" s="15"/>
      <c r="P28" s="10">
        <v>45</v>
      </c>
      <c r="Q28" s="15"/>
      <c r="R28" s="10"/>
      <c r="S28" s="15"/>
      <c r="T28" s="3">
        <v>334</v>
      </c>
      <c r="U28" s="15"/>
      <c r="V28" s="10">
        <v>12386</v>
      </c>
      <c r="W28" s="15">
        <v>6982</v>
      </c>
      <c r="X28" s="10">
        <f t="shared" si="2"/>
        <v>12765</v>
      </c>
      <c r="Y28" s="15">
        <f t="shared" si="3"/>
        <v>6982</v>
      </c>
      <c r="Z28" s="10">
        <v>693</v>
      </c>
      <c r="AA28" s="15">
        <v>183</v>
      </c>
      <c r="AB28" s="10">
        <v>48723</v>
      </c>
      <c r="AC28" s="15">
        <v>12702</v>
      </c>
      <c r="AD28" s="10">
        <v>2381</v>
      </c>
      <c r="AE28" s="15">
        <v>717</v>
      </c>
      <c r="AF28" s="10"/>
      <c r="AG28" s="15"/>
      <c r="AH28" s="10">
        <v>204</v>
      </c>
      <c r="AI28" s="15">
        <v>51</v>
      </c>
      <c r="AJ28" s="10"/>
      <c r="AK28" s="15"/>
      <c r="AL28" s="10">
        <f t="shared" si="4"/>
        <v>52001</v>
      </c>
      <c r="AM28" s="15">
        <f t="shared" si="5"/>
        <v>13653</v>
      </c>
      <c r="AN28" s="10">
        <v>278</v>
      </c>
      <c r="AO28" s="15">
        <v>130</v>
      </c>
      <c r="AP28" s="12">
        <f t="shared" si="8"/>
        <v>87892</v>
      </c>
      <c r="AQ28" s="13">
        <f t="shared" si="6"/>
        <v>28597</v>
      </c>
      <c r="AR28" s="8">
        <f t="shared" si="7"/>
        <v>32.536522095298778</v>
      </c>
    </row>
    <row r="29" spans="1:44">
      <c r="A29" s="2" t="s">
        <v>23</v>
      </c>
      <c r="B29" s="10">
        <v>24053</v>
      </c>
      <c r="C29" s="15">
        <v>6013</v>
      </c>
      <c r="D29" s="10">
        <v>374</v>
      </c>
      <c r="E29" s="15">
        <v>37</v>
      </c>
      <c r="F29" s="10">
        <f t="shared" si="0"/>
        <v>24427</v>
      </c>
      <c r="G29" s="15">
        <f t="shared" si="1"/>
        <v>6050</v>
      </c>
      <c r="H29" s="10"/>
      <c r="I29" s="15"/>
      <c r="J29" s="10"/>
      <c r="K29" s="15"/>
      <c r="L29" s="10"/>
      <c r="M29" s="15"/>
      <c r="N29" s="10"/>
      <c r="O29" s="15"/>
      <c r="P29" s="10">
        <v>102</v>
      </c>
      <c r="Q29" s="15"/>
      <c r="R29" s="10"/>
      <c r="S29" s="15"/>
      <c r="T29" s="3">
        <v>334</v>
      </c>
      <c r="U29" s="15"/>
      <c r="V29" s="10">
        <v>7571</v>
      </c>
      <c r="W29" s="15">
        <v>1359</v>
      </c>
      <c r="X29" s="10">
        <f t="shared" si="2"/>
        <v>8007</v>
      </c>
      <c r="Y29" s="15">
        <f t="shared" si="3"/>
        <v>1359</v>
      </c>
      <c r="Z29" s="10">
        <v>259</v>
      </c>
      <c r="AA29" s="15">
        <v>48</v>
      </c>
      <c r="AB29" s="10">
        <v>18328</v>
      </c>
      <c r="AC29" s="15">
        <v>4105</v>
      </c>
      <c r="AD29" s="10">
        <v>485</v>
      </c>
      <c r="AE29" s="15">
        <v>185</v>
      </c>
      <c r="AF29" s="10"/>
      <c r="AG29" s="15"/>
      <c r="AH29" s="10">
        <v>265</v>
      </c>
      <c r="AI29" s="15">
        <v>66</v>
      </c>
      <c r="AJ29" s="10"/>
      <c r="AK29" s="15"/>
      <c r="AL29" s="10">
        <f t="shared" si="4"/>
        <v>19337</v>
      </c>
      <c r="AM29" s="15">
        <f t="shared" si="5"/>
        <v>4404</v>
      </c>
      <c r="AN29" s="10">
        <v>64</v>
      </c>
      <c r="AO29" s="15">
        <v>0</v>
      </c>
      <c r="AP29" s="12">
        <f t="shared" si="8"/>
        <v>51835</v>
      </c>
      <c r="AQ29" s="13">
        <f t="shared" si="6"/>
        <v>11813</v>
      </c>
      <c r="AR29" s="8">
        <f t="shared" si="7"/>
        <v>22.789620912510852</v>
      </c>
    </row>
    <row r="30" spans="1:44">
      <c r="A30" s="2" t="s">
        <v>24</v>
      </c>
      <c r="B30" s="10"/>
      <c r="C30" s="15"/>
      <c r="D30" s="10"/>
      <c r="E30" s="15"/>
      <c r="F30" s="10">
        <f t="shared" si="0"/>
        <v>0</v>
      </c>
      <c r="G30" s="15">
        <f t="shared" si="1"/>
        <v>0</v>
      </c>
      <c r="H30" s="10">
        <v>81038</v>
      </c>
      <c r="I30" s="15"/>
      <c r="J30" s="10">
        <v>283484</v>
      </c>
      <c r="K30" s="15">
        <v>18187</v>
      </c>
      <c r="L30" s="10">
        <v>831</v>
      </c>
      <c r="M30" s="15"/>
      <c r="N30" s="10"/>
      <c r="O30" s="15"/>
      <c r="P30" s="10">
        <v>30</v>
      </c>
      <c r="Q30" s="15"/>
      <c r="R30" s="10">
        <v>616135</v>
      </c>
      <c r="S30" s="15"/>
      <c r="T30" s="3">
        <v>6113</v>
      </c>
      <c r="U30" s="15"/>
      <c r="V30" s="10">
        <v>139370</v>
      </c>
      <c r="W30" s="15">
        <v>35497</v>
      </c>
      <c r="X30" s="10">
        <f t="shared" si="2"/>
        <v>1127001</v>
      </c>
      <c r="Y30" s="15">
        <f t="shared" si="3"/>
        <v>53684</v>
      </c>
      <c r="Z30" s="10">
        <v>6282</v>
      </c>
      <c r="AA30" s="15">
        <v>1158</v>
      </c>
      <c r="AB30" s="10">
        <v>562489</v>
      </c>
      <c r="AC30" s="15">
        <v>130899</v>
      </c>
      <c r="AD30" s="10">
        <v>24723</v>
      </c>
      <c r="AE30" s="15">
        <v>8581</v>
      </c>
      <c r="AF30" s="10"/>
      <c r="AG30" s="15"/>
      <c r="AH30" s="10"/>
      <c r="AI30" s="15"/>
      <c r="AJ30" s="10"/>
      <c r="AK30" s="15"/>
      <c r="AL30" s="10">
        <f t="shared" si="4"/>
        <v>593494</v>
      </c>
      <c r="AM30" s="15">
        <f t="shared" si="5"/>
        <v>140638</v>
      </c>
      <c r="AN30" s="10">
        <v>3101</v>
      </c>
      <c r="AO30" s="15">
        <v>463</v>
      </c>
      <c r="AP30" s="12">
        <f t="shared" si="8"/>
        <v>1723596</v>
      </c>
      <c r="AQ30" s="13">
        <f t="shared" si="6"/>
        <v>194785</v>
      </c>
      <c r="AR30" s="8">
        <f t="shared" si="7"/>
        <v>11.30108215614332</v>
      </c>
    </row>
    <row r="31" spans="1:44">
      <c r="A31" s="2" t="s">
        <v>25</v>
      </c>
      <c r="B31" s="11">
        <v>35168</v>
      </c>
      <c r="C31" s="16">
        <v>8793</v>
      </c>
      <c r="D31" s="11"/>
      <c r="E31" s="16"/>
      <c r="F31" s="10">
        <f t="shared" si="0"/>
        <v>35168</v>
      </c>
      <c r="G31" s="15">
        <f t="shared" si="1"/>
        <v>8793</v>
      </c>
      <c r="H31" s="11">
        <v>6728</v>
      </c>
      <c r="I31" s="16"/>
      <c r="J31" s="11">
        <v>346976</v>
      </c>
      <c r="K31" s="16">
        <v>20000</v>
      </c>
      <c r="L31" s="11">
        <v>1468</v>
      </c>
      <c r="M31" s="16"/>
      <c r="N31" s="11"/>
      <c r="O31" s="16"/>
      <c r="P31" s="11">
        <v>66</v>
      </c>
      <c r="Q31" s="16"/>
      <c r="R31" s="11"/>
      <c r="S31" s="16"/>
      <c r="T31" s="4"/>
      <c r="U31" s="16"/>
      <c r="V31" s="11">
        <v>355156</v>
      </c>
      <c r="W31" s="16">
        <v>89649</v>
      </c>
      <c r="X31" s="10">
        <f t="shared" si="2"/>
        <v>710394</v>
      </c>
      <c r="Y31" s="15">
        <f t="shared" si="3"/>
        <v>109649</v>
      </c>
      <c r="Z31" s="11">
        <v>13522</v>
      </c>
      <c r="AA31" s="16">
        <v>2620</v>
      </c>
      <c r="AB31" s="11">
        <v>1110211</v>
      </c>
      <c r="AC31" s="16">
        <v>294421</v>
      </c>
      <c r="AD31" s="4">
        <v>46483</v>
      </c>
      <c r="AE31" s="16">
        <v>15821</v>
      </c>
      <c r="AF31" s="11">
        <v>21745</v>
      </c>
      <c r="AG31" s="16"/>
      <c r="AH31" s="11"/>
      <c r="AI31" s="16"/>
      <c r="AJ31" s="11"/>
      <c r="AK31" s="16"/>
      <c r="AL31" s="10">
        <f t="shared" si="4"/>
        <v>1191961</v>
      </c>
      <c r="AM31" s="15">
        <f t="shared" si="5"/>
        <v>312862</v>
      </c>
      <c r="AN31" s="11">
        <v>11342</v>
      </c>
      <c r="AO31" s="16">
        <v>1821</v>
      </c>
      <c r="AP31" s="12">
        <f t="shared" si="8"/>
        <v>1948865</v>
      </c>
      <c r="AQ31" s="13">
        <f t="shared" si="6"/>
        <v>433125</v>
      </c>
      <c r="AR31" s="8">
        <f t="shared" si="7"/>
        <v>22.224474245265835</v>
      </c>
    </row>
    <row r="32" spans="1:44">
      <c r="A32" s="17" t="s">
        <v>27</v>
      </c>
      <c r="B32" s="18">
        <f>SUM(B6:B31)</f>
        <v>939669</v>
      </c>
      <c r="C32" s="18">
        <f t="shared" ref="C32:AP32" si="9">SUM(C6:C31)</f>
        <v>259901</v>
      </c>
      <c r="D32" s="18">
        <f t="shared" si="9"/>
        <v>56672</v>
      </c>
      <c r="E32" s="18">
        <f t="shared" si="9"/>
        <v>20615</v>
      </c>
      <c r="F32" s="18">
        <f t="shared" si="9"/>
        <v>996341</v>
      </c>
      <c r="G32" s="18">
        <f t="shared" si="9"/>
        <v>280516</v>
      </c>
      <c r="H32" s="18">
        <f t="shared" si="9"/>
        <v>92303</v>
      </c>
      <c r="I32" s="18">
        <f t="shared" si="9"/>
        <v>0</v>
      </c>
      <c r="J32" s="18">
        <f t="shared" si="9"/>
        <v>876480</v>
      </c>
      <c r="K32" s="18">
        <f t="shared" si="9"/>
        <v>72493</v>
      </c>
      <c r="L32" s="18">
        <f t="shared" ref="L32" si="10">SUM(L6:L31)</f>
        <v>2299</v>
      </c>
      <c r="M32" s="18">
        <f t="shared" ref="M32" si="11">SUM(M6:M31)</f>
        <v>0</v>
      </c>
      <c r="N32" s="18">
        <f t="shared" si="9"/>
        <v>11764</v>
      </c>
      <c r="O32" s="18">
        <f t="shared" si="9"/>
        <v>0</v>
      </c>
      <c r="P32" s="18">
        <f t="shared" si="9"/>
        <v>2878</v>
      </c>
      <c r="Q32" s="18">
        <f t="shared" si="9"/>
        <v>0</v>
      </c>
      <c r="R32" s="18">
        <f t="shared" ref="R32" si="12">SUM(R6:R31)</f>
        <v>616135</v>
      </c>
      <c r="S32" s="18">
        <f t="shared" ref="S32" si="13">SUM(S6:S31)</f>
        <v>0</v>
      </c>
      <c r="T32" s="18">
        <f t="shared" si="9"/>
        <v>26794</v>
      </c>
      <c r="U32" s="18">
        <f t="shared" si="9"/>
        <v>0</v>
      </c>
      <c r="V32" s="18">
        <f t="shared" si="9"/>
        <v>896643</v>
      </c>
      <c r="W32" s="18">
        <f t="shared" si="9"/>
        <v>296883</v>
      </c>
      <c r="X32" s="18">
        <f t="shared" si="9"/>
        <v>2525296</v>
      </c>
      <c r="Y32" s="18">
        <f t="shared" si="9"/>
        <v>369376</v>
      </c>
      <c r="Z32" s="18">
        <f t="shared" si="9"/>
        <v>42450</v>
      </c>
      <c r="AA32" s="18">
        <f t="shared" si="9"/>
        <v>8634</v>
      </c>
      <c r="AB32" s="18">
        <f t="shared" si="9"/>
        <v>3277334</v>
      </c>
      <c r="AC32" s="18">
        <f t="shared" si="9"/>
        <v>843596</v>
      </c>
      <c r="AD32" s="18">
        <f t="shared" si="9"/>
        <v>130009</v>
      </c>
      <c r="AE32" s="18">
        <f t="shared" si="9"/>
        <v>43453</v>
      </c>
      <c r="AF32" s="18">
        <f t="shared" si="9"/>
        <v>60376</v>
      </c>
      <c r="AG32" s="18">
        <f t="shared" si="9"/>
        <v>0</v>
      </c>
      <c r="AH32" s="18">
        <f t="shared" si="9"/>
        <v>9743</v>
      </c>
      <c r="AI32" s="18">
        <f t="shared" si="9"/>
        <v>2435</v>
      </c>
      <c r="AJ32" s="18">
        <f t="shared" si="9"/>
        <v>5</v>
      </c>
      <c r="AK32" s="18">
        <f t="shared" si="9"/>
        <v>0</v>
      </c>
      <c r="AL32" s="18">
        <f t="shared" si="9"/>
        <v>3519917</v>
      </c>
      <c r="AM32" s="18">
        <f t="shared" si="9"/>
        <v>898118</v>
      </c>
      <c r="AN32" s="18">
        <f t="shared" si="9"/>
        <v>110263</v>
      </c>
      <c r="AO32" s="18">
        <f t="shared" si="9"/>
        <v>16549</v>
      </c>
      <c r="AP32" s="18">
        <f t="shared" si="9"/>
        <v>7151817</v>
      </c>
      <c r="AQ32" s="19">
        <f t="shared" si="6"/>
        <v>1564559</v>
      </c>
      <c r="AR32" s="20">
        <f t="shared" si="7"/>
        <v>21.876384700559314</v>
      </c>
    </row>
    <row r="33" spans="1:43">
      <c r="A33" s="6" t="s">
        <v>48</v>
      </c>
      <c r="B33" s="1">
        <f>B32-B31</f>
        <v>904501</v>
      </c>
      <c r="C33" s="1">
        <f t="shared" ref="C33:AQ33" si="14">C32-C31</f>
        <v>251108</v>
      </c>
      <c r="D33" s="1">
        <f t="shared" si="14"/>
        <v>56672</v>
      </c>
      <c r="E33" s="1">
        <f t="shared" si="14"/>
        <v>20615</v>
      </c>
      <c r="F33" s="1">
        <f t="shared" si="14"/>
        <v>961173</v>
      </c>
      <c r="G33" s="1">
        <f t="shared" si="14"/>
        <v>271723</v>
      </c>
      <c r="H33" s="1">
        <f t="shared" si="14"/>
        <v>85575</v>
      </c>
      <c r="I33" s="1">
        <f t="shared" si="14"/>
        <v>0</v>
      </c>
      <c r="J33" s="1">
        <f t="shared" si="14"/>
        <v>529504</v>
      </c>
      <c r="K33" s="1">
        <f t="shared" si="14"/>
        <v>52493</v>
      </c>
      <c r="L33" s="1"/>
      <c r="M33" s="1"/>
      <c r="N33" s="1">
        <f t="shared" si="14"/>
        <v>11764</v>
      </c>
      <c r="O33" s="1">
        <f t="shared" si="14"/>
        <v>0</v>
      </c>
      <c r="P33" s="1">
        <f t="shared" si="14"/>
        <v>2812</v>
      </c>
      <c r="Q33" s="1">
        <f t="shared" si="14"/>
        <v>0</v>
      </c>
      <c r="R33" s="1"/>
      <c r="S33" s="1"/>
      <c r="T33" s="1">
        <f t="shared" si="14"/>
        <v>26794</v>
      </c>
      <c r="U33" s="1">
        <f t="shared" si="14"/>
        <v>0</v>
      </c>
      <c r="V33" s="1">
        <f t="shared" si="14"/>
        <v>541487</v>
      </c>
      <c r="W33" s="1">
        <f t="shared" si="14"/>
        <v>207234</v>
      </c>
      <c r="X33" s="1">
        <f t="shared" si="14"/>
        <v>1814902</v>
      </c>
      <c r="Y33" s="1">
        <f t="shared" si="14"/>
        <v>259727</v>
      </c>
      <c r="Z33" s="1">
        <f t="shared" si="14"/>
        <v>28928</v>
      </c>
      <c r="AA33" s="1">
        <f t="shared" si="14"/>
        <v>6014</v>
      </c>
      <c r="AB33" s="1">
        <f t="shared" si="14"/>
        <v>2167123</v>
      </c>
      <c r="AC33" s="1">
        <f t="shared" si="14"/>
        <v>549175</v>
      </c>
      <c r="AD33" s="1">
        <f t="shared" si="14"/>
        <v>83526</v>
      </c>
      <c r="AE33" s="1">
        <f t="shared" si="14"/>
        <v>27632</v>
      </c>
      <c r="AF33" s="1">
        <f t="shared" si="14"/>
        <v>38631</v>
      </c>
      <c r="AG33" s="1">
        <f t="shared" si="14"/>
        <v>0</v>
      </c>
      <c r="AH33" s="1">
        <f t="shared" si="14"/>
        <v>9743</v>
      </c>
      <c r="AI33" s="1">
        <f t="shared" si="14"/>
        <v>2435</v>
      </c>
      <c r="AJ33" s="1">
        <f t="shared" si="14"/>
        <v>5</v>
      </c>
      <c r="AK33" s="1">
        <f t="shared" si="14"/>
        <v>0</v>
      </c>
      <c r="AL33" s="1">
        <f t="shared" si="14"/>
        <v>2327956</v>
      </c>
      <c r="AM33" s="1">
        <f t="shared" si="14"/>
        <v>585256</v>
      </c>
      <c r="AN33" s="1">
        <f t="shared" si="14"/>
        <v>98921</v>
      </c>
      <c r="AO33" s="1">
        <f t="shared" si="14"/>
        <v>14728</v>
      </c>
      <c r="AP33" s="1">
        <f t="shared" si="14"/>
        <v>5202952</v>
      </c>
      <c r="AQ33" s="1">
        <f t="shared" si="14"/>
        <v>1131434</v>
      </c>
    </row>
  </sheetData>
  <mergeCells count="25">
    <mergeCell ref="A1:AQ1"/>
    <mergeCell ref="A2:AQ2"/>
    <mergeCell ref="A3:AQ3"/>
    <mergeCell ref="X4:Y4"/>
    <mergeCell ref="AN4:AO4"/>
    <mergeCell ref="A4:A5"/>
    <mergeCell ref="B4:C4"/>
    <mergeCell ref="D4:E4"/>
    <mergeCell ref="F4:G4"/>
    <mergeCell ref="J4:K4"/>
    <mergeCell ref="N4:O4"/>
    <mergeCell ref="P4:Q4"/>
    <mergeCell ref="T4:U4"/>
    <mergeCell ref="AP4:AR4"/>
    <mergeCell ref="H4:I4"/>
    <mergeCell ref="Z4:AA4"/>
    <mergeCell ref="AL4:AM4"/>
    <mergeCell ref="AJ4:AK4"/>
    <mergeCell ref="L4:M4"/>
    <mergeCell ref="R4:S4"/>
    <mergeCell ref="V4:W4"/>
    <mergeCell ref="AB4:AC4"/>
    <mergeCell ref="AD4:AE4"/>
    <mergeCell ref="AF4:AG4"/>
    <mergeCell ref="AH4:AI4"/>
  </mergeCells>
  <pageMargins left="0.70866141732283472" right="0.31496062992125984" top="0.74803149606299213" bottom="0.35433070866141736" header="0.31496062992125984" footer="0.31496062992125984"/>
  <pageSetup paperSize="9" scale="90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2017-06-06T07:38:01Z</dcterms:modified>
</cp:coreProperties>
</file>